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tes\Blog\downloads\Riscos\"/>
    </mc:Choice>
  </mc:AlternateContent>
  <bookViews>
    <workbookView xWindow="0" yWindow="0" windowWidth="20490" windowHeight="7905" tabRatio="817"/>
  </bookViews>
  <sheets>
    <sheet name="Probabildiade_Impacto" sheetId="3" r:id="rId1"/>
    <sheet name="Grade_Tolerancia" sheetId="4" r:id="rId2"/>
    <sheet name="Cuasa_Ciclo" sheetId="2" r:id="rId3"/>
    <sheet name="Questoes_SIM" sheetId="8" r:id="rId4"/>
    <sheet name="Questoes_NAO" sheetId="9" r:id="rId5"/>
    <sheet name="Análise de Risco" sheetId="5" r:id="rId6"/>
    <sheet name="Respostas" sheetId="7" r:id="rId7"/>
    <sheet name="Fontes" sheetId="6" r:id="rId8"/>
  </sheets>
  <definedNames>
    <definedName name="Estrategia">Fontes!$C$2:$C$6</definedName>
    <definedName name="Questões">Fontes!$E$2:$E$3</definedName>
    <definedName name="TipoRisco">Fontes!$A$2:$A$3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7" l="1"/>
  <c r="M3" i="5"/>
  <c r="L3" i="9"/>
  <c r="M3" i="8"/>
  <c r="T3" i="2"/>
  <c r="R3" i="4"/>
  <c r="I3" i="9" l="1"/>
  <c r="I3" i="8"/>
  <c r="J3" i="7"/>
  <c r="J3" i="5"/>
  <c r="M3" i="2"/>
  <c r="M3" i="4"/>
  <c r="C11" i="7"/>
  <c r="C10" i="7"/>
  <c r="C9" i="7"/>
  <c r="C8" i="7"/>
  <c r="C7" i="7"/>
  <c r="P7" i="5"/>
  <c r="K13" i="3"/>
  <c r="D8" i="3"/>
  <c r="E8" i="3"/>
  <c r="F8" i="3"/>
  <c r="G8" i="3"/>
  <c r="H8" i="3"/>
  <c r="I8" i="3"/>
  <c r="J8" i="3"/>
  <c r="K8" i="3"/>
  <c r="D9" i="3"/>
  <c r="E9" i="3"/>
  <c r="F9" i="3"/>
  <c r="G9" i="3"/>
  <c r="H9" i="3"/>
  <c r="I9" i="3"/>
  <c r="J9" i="3"/>
  <c r="K9" i="3"/>
  <c r="D10" i="3"/>
  <c r="E10" i="3"/>
  <c r="F10" i="3"/>
  <c r="G10" i="3"/>
  <c r="H10" i="3"/>
  <c r="I10" i="3"/>
  <c r="J10" i="3"/>
  <c r="K10" i="3"/>
  <c r="D11" i="3"/>
  <c r="E11" i="3"/>
  <c r="F11" i="3"/>
  <c r="G11" i="3"/>
  <c r="H11" i="3"/>
  <c r="I11" i="3"/>
  <c r="J11" i="3"/>
  <c r="K11" i="3"/>
  <c r="D12" i="3"/>
  <c r="E12" i="3"/>
  <c r="F12" i="3"/>
  <c r="G12" i="3"/>
  <c r="H12" i="3"/>
  <c r="I12" i="3"/>
  <c r="J12" i="3"/>
  <c r="K12" i="3"/>
  <c r="D13" i="3"/>
  <c r="E13" i="3"/>
  <c r="F13" i="3"/>
  <c r="G13" i="3"/>
  <c r="H13" i="3"/>
  <c r="I13" i="3"/>
  <c r="J13" i="3"/>
  <c r="D14" i="3"/>
  <c r="E14" i="3"/>
  <c r="F14" i="3"/>
  <c r="G14" i="3"/>
  <c r="H14" i="3"/>
  <c r="I14" i="3"/>
  <c r="J14" i="3"/>
  <c r="K14" i="3"/>
  <c r="D15" i="3"/>
  <c r="E15" i="3"/>
  <c r="F15" i="3"/>
  <c r="G15" i="3"/>
  <c r="H15" i="3"/>
  <c r="I15" i="3"/>
  <c r="J15" i="3"/>
  <c r="K15" i="3"/>
  <c r="K7" i="3"/>
  <c r="J7" i="3"/>
  <c r="I7" i="3"/>
  <c r="H7" i="3"/>
  <c r="G7" i="3"/>
  <c r="F7" i="3"/>
  <c r="E7" i="3"/>
  <c r="D7" i="3"/>
  <c r="C7" i="3"/>
  <c r="C8" i="3"/>
  <c r="C9" i="3"/>
  <c r="C10" i="3"/>
  <c r="C11" i="3"/>
  <c r="C12" i="3"/>
  <c r="C13" i="3"/>
  <c r="C14" i="3"/>
  <c r="C15" i="3"/>
  <c r="C7" i="5"/>
  <c r="C11" i="5"/>
  <c r="C10" i="5"/>
  <c r="C9" i="5"/>
  <c r="C8" i="5"/>
  <c r="M11" i="5"/>
  <c r="O11" i="5" s="1"/>
  <c r="P11" i="5" s="1"/>
  <c r="O21" i="5"/>
  <c r="R21" i="5" s="1"/>
  <c r="O20" i="5"/>
  <c r="R20" i="5" s="1"/>
  <c r="O19" i="5"/>
  <c r="O18" i="5"/>
  <c r="R18" i="5" s="1"/>
  <c r="O17" i="5"/>
  <c r="R17" i="5" s="1"/>
  <c r="O16" i="5"/>
  <c r="R16" i="5" s="1"/>
  <c r="O15" i="5"/>
  <c r="R15" i="5" s="1"/>
  <c r="O14" i="5"/>
  <c r="O13" i="5"/>
  <c r="R13" i="5" s="1"/>
  <c r="O12" i="5"/>
  <c r="R12" i="5" s="1"/>
  <c r="M10" i="5"/>
  <c r="O10" i="5" s="1"/>
  <c r="R10" i="5" s="1"/>
  <c r="R14" i="5"/>
  <c r="R19" i="5"/>
  <c r="I23" i="5"/>
  <c r="M9" i="5"/>
  <c r="O9" i="5" s="1"/>
  <c r="P9" i="5" s="1"/>
  <c r="M8" i="5"/>
  <c r="O8" i="5" s="1"/>
  <c r="R8" i="5" s="1"/>
  <c r="M7" i="5"/>
  <c r="O7" i="5" s="1"/>
  <c r="R7" i="5" s="1"/>
  <c r="P10" i="5" l="1"/>
  <c r="P8" i="5"/>
  <c r="R9" i="5"/>
  <c r="R23" i="5" s="1"/>
  <c r="R11" i="5"/>
  <c r="R24" i="5" s="1"/>
  <c r="O23" i="5"/>
  <c r="O24" i="5" s="1"/>
</calcChain>
</file>

<file path=xl/comments1.xml><?xml version="1.0" encoding="utf-8"?>
<comments xmlns="http://schemas.openxmlformats.org/spreadsheetml/2006/main">
  <authors>
    <author>Jefferson Duarte</author>
  </authors>
  <commentList>
    <comment ref="R6" authorId="0" shapeId="0">
      <text>
        <r>
          <rPr>
            <b/>
            <sz val="9"/>
            <color indexed="81"/>
            <rFont val="Segoe UI"/>
            <family val="2"/>
          </rPr>
          <t>Valor Esperado</t>
        </r>
      </text>
    </comment>
    <comment ref="I24" authorId="0" shapeId="0">
      <text>
        <r>
          <rPr>
            <sz val="9"/>
            <color indexed="81"/>
            <rFont val="Segoe UI"/>
            <family val="2"/>
          </rPr>
          <t xml:space="preserve">Valor máximo da probabilidade (0,9) multiplicado pelo valor máximo do impacto (0,9)
</t>
        </r>
      </text>
    </comment>
  </commentList>
</comments>
</file>

<file path=xl/comments2.xml><?xml version="1.0" encoding="utf-8"?>
<comments xmlns="http://schemas.openxmlformats.org/spreadsheetml/2006/main">
  <authors>
    <author>Jefferson Duarte</author>
  </authors>
  <commentList>
    <comment ref="R6" authorId="0" shapeId="0">
      <text>
        <r>
          <rPr>
            <b/>
            <sz val="9"/>
            <color indexed="81"/>
            <rFont val="Segoe UI"/>
            <family val="2"/>
          </rPr>
          <t>Valor Esperado</t>
        </r>
      </text>
    </comment>
  </commentList>
</comments>
</file>

<file path=xl/sharedStrings.xml><?xml version="1.0" encoding="utf-8"?>
<sst xmlns="http://schemas.openxmlformats.org/spreadsheetml/2006/main" count="245" uniqueCount="191">
  <si>
    <t>Nº</t>
  </si>
  <si>
    <t>Descrição do Risco</t>
  </si>
  <si>
    <t>Impacto</t>
  </si>
  <si>
    <t>Custo</t>
  </si>
  <si>
    <t>Escopo</t>
  </si>
  <si>
    <t>Qualidade</t>
  </si>
  <si>
    <t>Geral</t>
  </si>
  <si>
    <t>Probabilidade</t>
  </si>
  <si>
    <t>Ocorrência de chuvas</t>
  </si>
  <si>
    <t>Paralização da obra</t>
  </si>
  <si>
    <t>Falta de materia prima</t>
  </si>
  <si>
    <t>Código Projeto:</t>
  </si>
  <si>
    <t>Nome Projeto:</t>
  </si>
  <si>
    <t>Soma Exposição</t>
  </si>
  <si>
    <t>Risco Geral do Projeto</t>
  </si>
  <si>
    <t>Exposição</t>
  </si>
  <si>
    <t>Externos</t>
  </si>
  <si>
    <t>Organizacionais</t>
  </si>
  <si>
    <t>Fornecedores</t>
  </si>
  <si>
    <t>Regulamentação</t>
  </si>
  <si>
    <t>Mercado</t>
  </si>
  <si>
    <t>Tempo</t>
  </si>
  <si>
    <t>Cliente</t>
  </si>
  <si>
    <t>Mão de obra externa</t>
  </si>
  <si>
    <t>Novos entrantes</t>
  </si>
  <si>
    <t>Força maior</t>
  </si>
  <si>
    <t>Grupos de pressão</t>
  </si>
  <si>
    <t>Técnicos</t>
  </si>
  <si>
    <t>Legais</t>
  </si>
  <si>
    <t>Comercial</t>
  </si>
  <si>
    <t>Mudança Tecnologica</t>
  </si>
  <si>
    <t>Mudança ambiente</t>
  </si>
  <si>
    <t>Complexidade</t>
  </si>
  <si>
    <t>Mudança</t>
  </si>
  <si>
    <t>Performance</t>
  </si>
  <si>
    <t>Teste e aceitação</t>
  </si>
  <si>
    <t>Financiamento</t>
  </si>
  <si>
    <t>Estouro de custo</t>
  </si>
  <si>
    <t>Corte orçamento</t>
  </si>
  <si>
    <t>Mudança de pessoal</t>
  </si>
  <si>
    <t>Mudança organizacional</t>
  </si>
  <si>
    <t>Priorização projetos</t>
  </si>
  <si>
    <t>Contratos</t>
  </si>
  <si>
    <t>Ações de terceiros</t>
  </si>
  <si>
    <t>Recall</t>
  </si>
  <si>
    <t>Defeito do produto</t>
  </si>
  <si>
    <t>Estabilidade parceiros</t>
  </si>
  <si>
    <t>Condições pagamento</t>
  </si>
  <si>
    <t>Garantias</t>
  </si>
  <si>
    <t>Suspensão / Recisão</t>
  </si>
  <si>
    <t>Estabilidade cliente</t>
  </si>
  <si>
    <t>Ciclo de Vida</t>
  </si>
  <si>
    <t>Iniciação</t>
  </si>
  <si>
    <t>Planejamento</t>
  </si>
  <si>
    <t>Execução</t>
  </si>
  <si>
    <t>Monit. E Controle</t>
  </si>
  <si>
    <t>Encerramento</t>
  </si>
  <si>
    <t>INTERNOS</t>
  </si>
  <si>
    <t>Políticos</t>
  </si>
  <si>
    <t>Alterações legislação</t>
  </si>
  <si>
    <t>Opinião pública</t>
  </si>
  <si>
    <t>Economia</t>
  </si>
  <si>
    <t>Natureza</t>
  </si>
  <si>
    <t>Terremoto</t>
  </si>
  <si>
    <t>Incêndio</t>
  </si>
  <si>
    <t>Chuvas e alagamentos</t>
  </si>
  <si>
    <t>Outros</t>
  </si>
  <si>
    <t>MATRIZ CAUSA - CICLO</t>
  </si>
  <si>
    <t>Preenchimento</t>
  </si>
  <si>
    <t>MATRIZ PROBABILIDADE X IMPACTO</t>
  </si>
  <si>
    <t>Alto</t>
  </si>
  <si>
    <t>Baixo</t>
  </si>
  <si>
    <t>Médio</t>
  </si>
  <si>
    <t>Número total de riscos identificados</t>
  </si>
  <si>
    <t>Valor máximo assumido pelo risco</t>
  </si>
  <si>
    <t>QUANTIFICAÇÃO DOS RISCOS</t>
  </si>
  <si>
    <t>Impacto Qualitativo</t>
  </si>
  <si>
    <t>Impacto Quantitativo</t>
  </si>
  <si>
    <t>Tipo Risco</t>
  </si>
  <si>
    <t>Positivo</t>
  </si>
  <si>
    <t>Negativo</t>
  </si>
  <si>
    <t>Término da obra antes do prazo</t>
  </si>
  <si>
    <t>Prioridade</t>
  </si>
  <si>
    <t>R$</t>
  </si>
  <si>
    <t>V.E.</t>
  </si>
  <si>
    <t>Limites de Tolerânica</t>
  </si>
  <si>
    <t>&lt;=</t>
  </si>
  <si>
    <t>Riscos +</t>
  </si>
  <si>
    <t>Riscos -</t>
  </si>
  <si>
    <t>Estratégia</t>
  </si>
  <si>
    <t>Aceitação passiva</t>
  </si>
  <si>
    <t>Aceitação ativa</t>
  </si>
  <si>
    <t>Mitigação</t>
  </si>
  <si>
    <t>Transferência</t>
  </si>
  <si>
    <t>Eliminação</t>
  </si>
  <si>
    <t>ESTRATÉGIA DE RESPOSTA AOS RISCOS</t>
  </si>
  <si>
    <t>Projeto gp4us</t>
  </si>
  <si>
    <t>Estratégia de Resposta</t>
  </si>
  <si>
    <t>Responsável pela Ação</t>
  </si>
  <si>
    <t>Ação Recomendada</t>
  </si>
  <si>
    <t>Data Conclusão</t>
  </si>
  <si>
    <t>Prevista</t>
  </si>
  <si>
    <t>Real</t>
  </si>
  <si>
    <t>Se respondermos "SIM", devemos gerar um risco e suas respectivas análises</t>
  </si>
  <si>
    <t>Questão</t>
  </si>
  <si>
    <t>Risco ?</t>
  </si>
  <si>
    <t>Questões</t>
  </si>
  <si>
    <t>SIM</t>
  </si>
  <si>
    <t>NÃO</t>
  </si>
  <si>
    <t>Temos previsto alguma mudança nos processos da organização?</t>
  </si>
  <si>
    <t>Temos previsto alguma mudança na diretoria da organização?</t>
  </si>
  <si>
    <t>Temos previsto alguma aquisição ou fusão de empresas durante o projeto?</t>
  </si>
  <si>
    <t>Temos individuado se as exigências do negócio poderão mudar durante o projeto?</t>
  </si>
  <si>
    <t>Precisarão ser empregadas novas técnicas para atingimento do sucesso do projeto?</t>
  </si>
  <si>
    <t>Serão usados fornecedores terceirizados ou quarteirizados?</t>
  </si>
  <si>
    <t>O projeto tem dependência de um outro projeto?</t>
  </si>
  <si>
    <t>Há possíveis restrições com terceiros, caso eu os utilize como força de trabalho?</t>
  </si>
  <si>
    <t>Os terceiros podem impor restrições ao trabalho, como por exemplo, não poderem entrar no site do meu cliente?</t>
  </si>
  <si>
    <t>QUESTÕES PARA LEVANTAMENTO DOS RISCOS</t>
  </si>
  <si>
    <t>Se respondermos "NÃO", devemos gerar um risco e suas respectivas análises</t>
  </si>
  <si>
    <t xml:space="preserve">Os objetivos dos projetos foram claramente definidos? </t>
  </si>
  <si>
    <t>Temos uma justificativa para o projeto?</t>
  </si>
  <si>
    <t>Temos claramente definido o propósito do projeto e seus benefícios?</t>
  </si>
  <si>
    <t>O projeto está formalmente aprovado pela organização e faz parte do scorecard de priorização de projetos para o ano?</t>
  </si>
  <si>
    <t>Temos o orçamento do projeto aprovado?</t>
  </si>
  <si>
    <t>O prazo para cumprirmos a execução do projeto é factível?</t>
  </si>
  <si>
    <t>O prazo para cumprirmos a execução do projeto é muito apertado?</t>
  </si>
  <si>
    <t>Temos fatores culturais que podem influenciar o andamento do projeto?</t>
  </si>
  <si>
    <t>Temos leis que podem influencia o andamento do projeto?</t>
  </si>
  <si>
    <t>Estamos obedecendo todas as regras e procedimentos da nossa empresa no nosso projeto?</t>
  </si>
  <si>
    <t>Estamos obedecendo todas as regras e procedimentos da empresa que nos contratou o projeto?</t>
  </si>
  <si>
    <t>Se estamos fazendo aquisições temos um único fornecedor para determinado produto ou serviço?</t>
  </si>
  <si>
    <t>Estamos fazendo transporte de equipamentos e/ou materiais para o projeto?</t>
  </si>
  <si>
    <t>Estamos fazendo importação de bens ou serviços?</t>
  </si>
  <si>
    <t>Temos alguma data crítica para conclusão do projeto, principalmente por motivação comercial?</t>
  </si>
  <si>
    <t>Temos multas ou penalidades previstas no contrato caso não consigamos cumprir prazos ou o produto gerado não estiver conforme?</t>
  </si>
  <si>
    <t>Todas as métricas de qualidade do produto ou serviço estão definidas através de critérios claros e mensuráveis?</t>
  </si>
  <si>
    <t>Temos a declaração de escopo do projeto elaborada e aprovada por todos?</t>
  </si>
  <si>
    <t>Temos um cronograma e orçamento elaborados e aprovados por todos?</t>
  </si>
  <si>
    <t>Temos um plano de qualidade elaborado e aprovado por todos?</t>
  </si>
  <si>
    <t>Temos um plano de risco elaborado e aprovado por todos?</t>
  </si>
  <si>
    <t>Os limites de alcance do projeto estão claramente definidos? Temos os itens que não fazem parte do escopo claramente explicitados na nossa documentação?</t>
  </si>
  <si>
    <t>A responsabilidade do cliente no projeto está claramente definida?</t>
  </si>
  <si>
    <t>Temos uma EAP e seu dicionário de dados elaborada e aprovada?</t>
  </si>
  <si>
    <t>Na EAP elaborada temos sub-produtos com seus respectivos critérios de aceitação descritos de forma que possam ser mensurados de uma forma explícita?</t>
  </si>
  <si>
    <t>Temos calculado o impacto caso o projeto fracasse?</t>
  </si>
  <si>
    <t>Temos todo o conhecimento técnico requerido disponível na equipe?</t>
  </si>
  <si>
    <t>Temos alguma limitação técnica no projeto?</t>
  </si>
  <si>
    <t>Estamos usando alguma tecnologia nova ou pouco difundida?</t>
  </si>
  <si>
    <t>Estamos usando equipamentos de difícil manuseio?</t>
  </si>
  <si>
    <t>Temos todas as informações necessárias para o projeto disponíveis?</t>
  </si>
  <si>
    <t>O escopo está claro ou ainda temos dúvidas sobre o mesmo?</t>
  </si>
  <si>
    <t>Todas as etapas elementares foram claramente identificadas?</t>
  </si>
  <si>
    <t>As dependências das etapas elementares foram estabelecidas e definidas?</t>
  </si>
  <si>
    <t>A duração das etapas está claramente definida e aprovadas por todos incluindo o cliente?</t>
  </si>
  <si>
    <t>Os responsáveis por trabalhar nas etapas estão identificados e devidamente alocados?</t>
  </si>
  <si>
    <t>Temos algum recurso crítico para o projeto?</t>
  </si>
  <si>
    <t>Temos o SOW devidamente elaborado com os tipos de contratos definidos para as aquisições que iremos fazer?</t>
  </si>
  <si>
    <t>Todos os recursos estão disponíveis de fato? Estamos tratando a alocação de recursos de forma realista?</t>
  </si>
  <si>
    <t>Temos o compartilhamento de recursos com outros projetos?</t>
  </si>
  <si>
    <t>As prioridades de carga de trabalho estão claramente definidas?</t>
  </si>
  <si>
    <t>Os gerentes funcionais concordaram em ceder os recursos para o nosso projeto?</t>
  </si>
  <si>
    <t>Os gerentes funcionais estão devidamente informados e envolvidos com o nosso projeto?</t>
  </si>
  <si>
    <t>Todos os recursos alocados aceitaram trabalhar no nosso projeto e estão comprometidos com o mesmo?</t>
  </si>
  <si>
    <t>O plano do projeto está suficientemente detalhado de forma que consigamos entender claramente o que devemos produzir em cada pacote de trabalho?</t>
  </si>
  <si>
    <t>Os principais interessados assinados os documentos do projeto, incluindo o plano de projeto gerado?</t>
  </si>
  <si>
    <t>Os procedimentos que devemos seguir no projeto foram estabelecidos e compreendidos?</t>
  </si>
  <si>
    <t>Temos uma ferramenta eficaz de comunicação definida e divulgada para todos?</t>
  </si>
  <si>
    <t>Todos conhecem e sabem lidar com as ferramentas de comunicação definidas para o projeto?</t>
  </si>
  <si>
    <t>A informação de tarefas, execução, problemas e soluções estão disponíveis para os membros da equipe?</t>
  </si>
  <si>
    <t>Temos um cronograma de marcos para fazermos os relatórios gerenciais?</t>
  </si>
  <si>
    <t>Temos um software para elaborar cronograma e orçamento?</t>
  </si>
  <si>
    <t>Temos templates para gerar a documentação do projeto?</t>
  </si>
  <si>
    <t>As medidas de desempenhos, os critérios adotados para medir o desempenho estão devidamente definidos e aprovados por todos?</t>
  </si>
  <si>
    <t>Temos uma ferramenta (framework) para gestão de todo o projeto?</t>
  </si>
  <si>
    <t>Temos um repositório de dados para armazenarmos as informações do projeto?</t>
  </si>
  <si>
    <t>Temos templates para gerarmos as atas de reuniões?</t>
  </si>
  <si>
    <t>Temos definido como faremos para tomarmos ações corretivas no projeto em caso de problemas com custos, escopo, qualidade ou tempo?</t>
  </si>
  <si>
    <t>Se os recursos do terceiro não trabalharem adequadamente temos definido a regra de reposição deste recurso?</t>
  </si>
  <si>
    <t>Está definido como cobriremos férias e afastamento médico caso tenhamos recursos tercerizados no nosso projeto?</t>
  </si>
  <si>
    <r>
      <rPr>
        <sz val="7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Que tipo de estrutura organizacional estamos? Se for funcional ou matricial fraca certamente temos um alto risco do projeto se perder na sua gestão.</t>
    </r>
  </si>
  <si>
    <r>
      <rPr>
        <sz val="7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A autoridade do gerente do projeto está definida e clara para toda a organização?</t>
    </r>
  </si>
  <si>
    <r>
      <rPr>
        <sz val="7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Temos um patrocinador do projeto com influência na organização?</t>
    </r>
  </si>
  <si>
    <r>
      <rPr>
        <sz val="7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Temos a equipe do projeto claramente definida?</t>
    </r>
  </si>
  <si>
    <r>
      <rPr>
        <sz val="7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Foi feito o plano de comunicação para esta equipe e todos os membros compreendem a finalidade do projeto?</t>
    </r>
  </si>
  <si>
    <r>
      <rPr>
        <sz val="7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Todos os stakeholders foram identificados? Sabemos seus graus de influência e importância para o projeto?</t>
    </r>
  </si>
  <si>
    <r>
      <rPr>
        <sz val="7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Temos uma matriz de responsabilidade claramente definida para todos os participantes do projeto?</t>
    </r>
  </si>
  <si>
    <r>
      <rPr>
        <sz val="7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Na definição do escopo do produto ou serviço a ser entregue, está claro para nós e para o cliente o que deverá ser entregue?</t>
    </r>
  </si>
  <si>
    <r>
      <rPr>
        <sz val="7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Os critérios de aceitação do produto ou serviço são mensuráveis?</t>
    </r>
  </si>
  <si>
    <t>Para ausência de risco</t>
  </si>
  <si>
    <t>Para presença de risco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</si>
</sst>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Calibri"/>
      <family val="2"/>
      <scheme val="minor"/>
    </font>
    <font>
      <sz val="7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3">
    <xf numFmtId="0" fontId="0" fillId="0" borderId="0" xfId="0"/>
    <xf numFmtId="0" fontId="0" fillId="0" borderId="1" xfId="0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textRotation="255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Border="1"/>
    <xf numFmtId="0" fontId="2" fillId="3" borderId="1" xfId="0" applyFont="1" applyFill="1" applyBorder="1" applyAlignme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0" fillId="0" borderId="9" xfId="0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textRotation="180"/>
    </xf>
    <xf numFmtId="0" fontId="0" fillId="2" borderId="22" xfId="0" applyFill="1" applyBorder="1"/>
    <xf numFmtId="0" fontId="0" fillId="2" borderId="23" xfId="0" applyFill="1" applyBorder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12" borderId="1" xfId="0" applyFill="1" applyBorder="1" applyAlignment="1">
      <alignment horizontal="center" vertical="center" textRotation="180"/>
    </xf>
    <xf numFmtId="0" fontId="0" fillId="16" borderId="1" xfId="0" applyFont="1" applyFill="1" applyBorder="1" applyAlignment="1">
      <alignment horizontal="center" vertical="center" textRotation="180"/>
    </xf>
    <xf numFmtId="0" fontId="0" fillId="15" borderId="1" xfId="0" applyFill="1" applyBorder="1" applyAlignment="1">
      <alignment horizontal="center" vertical="center" textRotation="180"/>
    </xf>
    <xf numFmtId="0" fontId="0" fillId="14" borderId="1" xfId="0" applyFill="1" applyBorder="1" applyAlignment="1">
      <alignment horizontal="center" vertical="center" textRotation="180"/>
    </xf>
    <xf numFmtId="0" fontId="0" fillId="13" borderId="1" xfId="0" applyFill="1" applyBorder="1" applyAlignment="1">
      <alignment horizontal="center" vertical="center" textRotation="180"/>
    </xf>
    <xf numFmtId="0" fontId="0" fillId="11" borderId="1" xfId="0" applyFill="1" applyBorder="1" applyAlignment="1">
      <alignment horizontal="center" vertical="center" textRotation="180"/>
    </xf>
    <xf numFmtId="0" fontId="0" fillId="10" borderId="1" xfId="0" applyFill="1" applyBorder="1" applyAlignment="1">
      <alignment horizontal="center" vertical="center" textRotation="180"/>
    </xf>
    <xf numFmtId="0" fontId="0" fillId="0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4" fontId="0" fillId="12" borderId="1" xfId="2" applyFont="1" applyFill="1" applyBorder="1" applyAlignment="1">
      <alignment horizontal="center"/>
    </xf>
    <xf numFmtId="44" fontId="1" fillId="18" borderId="1" xfId="2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10" fontId="3" fillId="5" borderId="1" xfId="1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6" fillId="12" borderId="0" xfId="0" applyFont="1" applyFill="1" applyBorder="1" applyAlignment="1">
      <alignment horizontal="center" vertical="center"/>
    </xf>
    <xf numFmtId="0" fontId="6" fillId="12" borderId="28" xfId="0" applyFont="1" applyFill="1" applyBorder="1" applyAlignment="1">
      <alignment horizontal="center" vertical="center"/>
    </xf>
    <xf numFmtId="0" fontId="6" fillId="12" borderId="26" xfId="0" applyFont="1" applyFill="1" applyBorder="1" applyAlignment="1">
      <alignment horizontal="center" vertical="center"/>
    </xf>
    <xf numFmtId="0" fontId="6" fillId="12" borderId="29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6" fillId="12" borderId="2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26" xfId="0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/>
    </xf>
    <xf numFmtId="0" fontId="6" fillId="17" borderId="23" xfId="0" applyFont="1" applyFill="1" applyBorder="1" applyAlignment="1">
      <alignment horizontal="center" vertical="center"/>
    </xf>
    <xf numFmtId="0" fontId="6" fillId="17" borderId="24" xfId="0" applyFont="1" applyFill="1" applyBorder="1" applyAlignment="1">
      <alignment horizontal="center" vertical="center"/>
    </xf>
    <xf numFmtId="0" fontId="6" fillId="17" borderId="22" xfId="0" applyFont="1" applyFill="1" applyBorder="1" applyAlignment="1">
      <alignment horizontal="center" vertical="center"/>
    </xf>
    <xf numFmtId="0" fontId="6" fillId="17" borderId="25" xfId="0" applyFont="1" applyFill="1" applyBorder="1" applyAlignment="1">
      <alignment horizontal="center" vertical="center"/>
    </xf>
    <xf numFmtId="0" fontId="6" fillId="12" borderId="22" xfId="0" applyFont="1" applyFill="1" applyBorder="1" applyAlignment="1">
      <alignment horizontal="center" vertical="center"/>
    </xf>
    <xf numFmtId="0" fontId="6" fillId="12" borderId="23" xfId="0" applyFont="1" applyFill="1" applyBorder="1" applyAlignment="1">
      <alignment horizontal="center" vertical="center"/>
    </xf>
    <xf numFmtId="0" fontId="6" fillId="12" borderId="24" xfId="0" applyFont="1" applyFill="1" applyBorder="1" applyAlignment="1">
      <alignment horizontal="center" vertical="center"/>
    </xf>
    <xf numFmtId="0" fontId="6" fillId="17" borderId="28" xfId="0" applyFont="1" applyFill="1" applyBorder="1" applyAlignment="1">
      <alignment horizontal="center" vertical="center"/>
    </xf>
    <xf numFmtId="0" fontId="6" fillId="17" borderId="29" xfId="0" applyFont="1" applyFill="1" applyBorder="1" applyAlignment="1">
      <alignment horizontal="center" vertical="center"/>
    </xf>
    <xf numFmtId="0" fontId="6" fillId="18" borderId="23" xfId="0" applyFont="1" applyFill="1" applyBorder="1" applyAlignment="1">
      <alignment horizontal="center" vertical="center"/>
    </xf>
    <xf numFmtId="0" fontId="6" fillId="18" borderId="24" xfId="0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/>
    </xf>
    <xf numFmtId="0" fontId="6" fillId="17" borderId="27" xfId="0" applyFont="1" applyFill="1" applyBorder="1" applyAlignment="1">
      <alignment horizontal="center" vertical="center"/>
    </xf>
    <xf numFmtId="0" fontId="6" fillId="18" borderId="22" xfId="0" applyFont="1" applyFill="1" applyBorder="1" applyAlignment="1">
      <alignment horizontal="center" vertical="center"/>
    </xf>
    <xf numFmtId="0" fontId="6" fillId="18" borderId="25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textRotation="180"/>
    </xf>
    <xf numFmtId="0" fontId="8" fillId="2" borderId="16" xfId="0" applyFont="1" applyFill="1" applyBorder="1" applyAlignment="1">
      <alignment horizontal="center" vertical="center" textRotation="180"/>
    </xf>
    <xf numFmtId="0" fontId="8" fillId="2" borderId="18" xfId="0" applyFont="1" applyFill="1" applyBorder="1" applyAlignment="1">
      <alignment horizontal="center" vertical="center" textRotation="180"/>
    </xf>
    <xf numFmtId="0" fontId="8" fillId="0" borderId="1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 textRotation="180"/>
    </xf>
    <xf numFmtId="0" fontId="8" fillId="2" borderId="30" xfId="0" applyFont="1" applyFill="1" applyBorder="1" applyAlignment="1">
      <alignment horizontal="center" vertical="center" textRotation="180"/>
    </xf>
    <xf numFmtId="0" fontId="8" fillId="2" borderId="5" xfId="0" applyFont="1" applyFill="1" applyBorder="1" applyAlignment="1">
      <alignment horizontal="center" vertical="center" textRotation="180"/>
    </xf>
    <xf numFmtId="0" fontId="8" fillId="0" borderId="16" xfId="0" applyFont="1" applyBorder="1" applyAlignment="1">
      <alignment horizontal="center"/>
    </xf>
    <xf numFmtId="0" fontId="6" fillId="18" borderId="28" xfId="0" applyFont="1" applyFill="1" applyBorder="1" applyAlignment="1">
      <alignment horizontal="center" vertical="center"/>
    </xf>
    <xf numFmtId="0" fontId="6" fillId="18" borderId="29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textRotation="180"/>
    </xf>
    <xf numFmtId="0" fontId="8" fillId="2" borderId="19" xfId="0" applyFont="1" applyFill="1" applyBorder="1" applyAlignment="1">
      <alignment horizontal="center" vertical="center" textRotation="180"/>
    </xf>
    <xf numFmtId="0" fontId="8" fillId="2" borderId="14" xfId="0" applyFont="1" applyFill="1" applyBorder="1" applyAlignment="1">
      <alignment horizontal="center" vertical="center" textRotation="180"/>
    </xf>
    <xf numFmtId="0" fontId="6" fillId="18" borderId="27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textRotation="180"/>
    </xf>
    <xf numFmtId="0" fontId="7" fillId="2" borderId="15" xfId="0" applyFont="1" applyFill="1" applyBorder="1" applyAlignment="1">
      <alignment horizontal="center" vertical="center" textRotation="180"/>
    </xf>
    <xf numFmtId="0" fontId="7" fillId="2" borderId="14" xfId="0" applyFont="1" applyFill="1" applyBorder="1" applyAlignment="1">
      <alignment horizontal="center" vertical="center" textRotation="180"/>
    </xf>
    <xf numFmtId="0" fontId="2" fillId="12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2" fillId="5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F66"/>
      <color rgb="FFFF505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107099</xdr:rowOff>
    </xdr:from>
    <xdr:to>
      <xdr:col>3</xdr:col>
      <xdr:colOff>768212</xdr:colOff>
      <xdr:row>3</xdr:row>
      <xdr:rowOff>103533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16" y="107099"/>
          <a:ext cx="2532822" cy="5679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164806</xdr:rowOff>
    </xdr:from>
    <xdr:to>
      <xdr:col>8</xdr:col>
      <xdr:colOff>229356</xdr:colOff>
      <xdr:row>3</xdr:row>
      <xdr:rowOff>55407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164806"/>
          <a:ext cx="2550281" cy="5679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114300</xdr:rowOff>
    </xdr:from>
    <xdr:to>
      <xdr:col>6</xdr:col>
      <xdr:colOff>282023</xdr:colOff>
      <xdr:row>3</xdr:row>
      <xdr:rowOff>110734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14300"/>
          <a:ext cx="2539448" cy="5679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193813</xdr:colOff>
      <xdr:row>0</xdr:row>
      <xdr:rowOff>108341</xdr:rowOff>
    </xdr:from>
    <xdr:to>
      <xdr:col>5</xdr:col>
      <xdr:colOff>294861</xdr:colOff>
      <xdr:row>3</xdr:row>
      <xdr:rowOff>104775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163" y="108341"/>
          <a:ext cx="2539448" cy="5679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193813</xdr:colOff>
      <xdr:row>0</xdr:row>
      <xdr:rowOff>117866</xdr:rowOff>
    </xdr:from>
    <xdr:to>
      <xdr:col>5</xdr:col>
      <xdr:colOff>294861</xdr:colOff>
      <xdr:row>3</xdr:row>
      <xdr:rowOff>114300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313" y="117866"/>
          <a:ext cx="2539448" cy="5679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222388</xdr:colOff>
      <xdr:row>0</xdr:row>
      <xdr:rowOff>117866</xdr:rowOff>
    </xdr:from>
    <xdr:to>
      <xdr:col>6</xdr:col>
      <xdr:colOff>94836</xdr:colOff>
      <xdr:row>3</xdr:row>
      <xdr:rowOff>114300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738" y="117866"/>
          <a:ext cx="2539448" cy="567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193813</xdr:colOff>
      <xdr:row>0</xdr:row>
      <xdr:rowOff>108341</xdr:rowOff>
    </xdr:from>
    <xdr:to>
      <xdr:col>6</xdr:col>
      <xdr:colOff>66261</xdr:colOff>
      <xdr:row>3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163" y="108341"/>
          <a:ext cx="2539448" cy="56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tabSelected="1" zoomScale="115" zoomScaleNormal="115" workbookViewId="0">
      <selection activeCell="H3" sqref="H3:J3"/>
    </sheetView>
  </sheetViews>
  <sheetFormatPr defaultRowHeight="15" x14ac:dyDescent="0.25"/>
  <cols>
    <col min="1" max="1" width="4.28515625" customWidth="1"/>
    <col min="2" max="2" width="13.7109375" customWidth="1"/>
    <col min="3" max="11" width="14.7109375" customWidth="1"/>
  </cols>
  <sheetData>
    <row r="1" spans="2:11" x14ac:dyDescent="0.25">
      <c r="B1" s="2"/>
      <c r="C1" s="3"/>
      <c r="D1" s="3"/>
      <c r="E1" s="3"/>
      <c r="F1" s="3"/>
      <c r="G1" s="3"/>
      <c r="H1" s="3"/>
      <c r="I1" s="3"/>
      <c r="J1" s="3"/>
      <c r="K1" s="4"/>
    </row>
    <row r="2" spans="2:11" x14ac:dyDescent="0.25">
      <c r="B2" s="8"/>
      <c r="C2" s="9"/>
      <c r="D2" s="9"/>
      <c r="E2" s="80" t="s">
        <v>69</v>
      </c>
      <c r="F2" s="80"/>
      <c r="G2" s="80"/>
      <c r="H2" s="80"/>
      <c r="I2" s="80"/>
      <c r="J2" s="80"/>
      <c r="K2" s="28"/>
    </row>
    <row r="3" spans="2:11" x14ac:dyDescent="0.25">
      <c r="B3" s="8"/>
      <c r="C3" s="9"/>
      <c r="D3" s="9"/>
      <c r="E3" s="24" t="s">
        <v>11</v>
      </c>
      <c r="F3" s="29">
        <v>999</v>
      </c>
      <c r="G3" s="24" t="s">
        <v>12</v>
      </c>
      <c r="H3" s="74" t="s">
        <v>96</v>
      </c>
      <c r="I3" s="75"/>
      <c r="J3" s="76"/>
      <c r="K3" s="28"/>
    </row>
    <row r="4" spans="2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2:11" x14ac:dyDescent="0.25">
      <c r="B5" s="84" t="s">
        <v>7</v>
      </c>
      <c r="C5" s="81" t="s">
        <v>2</v>
      </c>
      <c r="D5" s="82"/>
      <c r="E5" s="82"/>
      <c r="F5" s="82"/>
      <c r="G5" s="82"/>
      <c r="H5" s="82"/>
      <c r="I5" s="82"/>
      <c r="J5" s="82"/>
      <c r="K5" s="83"/>
    </row>
    <row r="6" spans="2:11" x14ac:dyDescent="0.25">
      <c r="B6" s="84"/>
      <c r="C6" s="66">
        <v>0.1</v>
      </c>
      <c r="D6" s="67">
        <v>0.2</v>
      </c>
      <c r="E6" s="68">
        <v>0.3</v>
      </c>
      <c r="F6" s="68">
        <v>0.4</v>
      </c>
      <c r="G6" s="68">
        <v>0.5</v>
      </c>
      <c r="H6" s="68">
        <v>0.6</v>
      </c>
      <c r="I6" s="68">
        <v>0.7</v>
      </c>
      <c r="J6" s="68">
        <v>0.8</v>
      </c>
      <c r="K6" s="69">
        <v>0.9</v>
      </c>
    </row>
    <row r="7" spans="2:11" x14ac:dyDescent="0.25">
      <c r="B7" s="1">
        <v>0.9</v>
      </c>
      <c r="C7" s="56">
        <f>C6*$B$7</f>
        <v>9.0000000000000011E-2</v>
      </c>
      <c r="D7" s="57">
        <f>$D$6*B7</f>
        <v>0.18000000000000002</v>
      </c>
      <c r="E7" s="57">
        <f>$E$6*B7</f>
        <v>0.27</v>
      </c>
      <c r="F7" s="57">
        <f>$F$6*B7</f>
        <v>0.36000000000000004</v>
      </c>
      <c r="G7" s="58">
        <f>$G$6*B7</f>
        <v>0.45</v>
      </c>
      <c r="H7" s="58">
        <f>$H$6*B7</f>
        <v>0.54</v>
      </c>
      <c r="I7" s="58">
        <f>$I$6*B7</f>
        <v>0.63</v>
      </c>
      <c r="J7" s="58">
        <f>$J$6*B7</f>
        <v>0.72000000000000008</v>
      </c>
      <c r="K7" s="58">
        <f>$K$6*B7</f>
        <v>0.81</v>
      </c>
    </row>
    <row r="8" spans="2:11" x14ac:dyDescent="0.25">
      <c r="B8" s="1">
        <v>0.8</v>
      </c>
      <c r="C8" s="56">
        <f t="shared" ref="C8:C15" si="0">$C$6*B8</f>
        <v>8.0000000000000016E-2</v>
      </c>
      <c r="D8" s="57">
        <f t="shared" ref="D8:D15" si="1">$D$6*B8</f>
        <v>0.16000000000000003</v>
      </c>
      <c r="E8" s="57">
        <f t="shared" ref="E8:E15" si="2">$E$6*B8</f>
        <v>0.24</v>
      </c>
      <c r="F8" s="57">
        <f t="shared" ref="F8:F15" si="3">$F$6*B8</f>
        <v>0.32000000000000006</v>
      </c>
      <c r="G8" s="58">
        <f t="shared" ref="G8:G15" si="4">$G$6*B8</f>
        <v>0.4</v>
      </c>
      <c r="H8" s="58">
        <f t="shared" ref="H8:H15" si="5">$H$6*B8</f>
        <v>0.48</v>
      </c>
      <c r="I8" s="58">
        <f t="shared" ref="I8:I15" si="6">$I$6*B8</f>
        <v>0.55999999999999994</v>
      </c>
      <c r="J8" s="58">
        <f t="shared" ref="J8:J15" si="7">$J$6*B8</f>
        <v>0.64000000000000012</v>
      </c>
      <c r="K8" s="58">
        <f t="shared" ref="K8:K15" si="8">$K$6*B8</f>
        <v>0.72000000000000008</v>
      </c>
    </row>
    <row r="9" spans="2:11" x14ac:dyDescent="0.25">
      <c r="B9" s="1">
        <v>0.7</v>
      </c>
      <c r="C9" s="56">
        <f t="shared" si="0"/>
        <v>6.9999999999999993E-2</v>
      </c>
      <c r="D9" s="56">
        <f t="shared" si="1"/>
        <v>0.13999999999999999</v>
      </c>
      <c r="E9" s="57">
        <f t="shared" si="2"/>
        <v>0.21</v>
      </c>
      <c r="F9" s="57">
        <f t="shared" si="3"/>
        <v>0.27999999999999997</v>
      </c>
      <c r="G9" s="57">
        <f t="shared" si="4"/>
        <v>0.35</v>
      </c>
      <c r="H9" s="58">
        <f t="shared" si="5"/>
        <v>0.42</v>
      </c>
      <c r="I9" s="58">
        <f t="shared" si="6"/>
        <v>0.48999999999999994</v>
      </c>
      <c r="J9" s="58">
        <f t="shared" si="7"/>
        <v>0.55999999999999994</v>
      </c>
      <c r="K9" s="58">
        <f t="shared" si="8"/>
        <v>0.63</v>
      </c>
    </row>
    <row r="10" spans="2:11" x14ac:dyDescent="0.25">
      <c r="B10" s="1">
        <v>0.6</v>
      </c>
      <c r="C10" s="56">
        <f t="shared" si="0"/>
        <v>0.06</v>
      </c>
      <c r="D10" s="56">
        <f t="shared" si="1"/>
        <v>0.12</v>
      </c>
      <c r="E10" s="57">
        <f t="shared" si="2"/>
        <v>0.18</v>
      </c>
      <c r="F10" s="57">
        <f t="shared" si="3"/>
        <v>0.24</v>
      </c>
      <c r="G10" s="57">
        <f t="shared" si="4"/>
        <v>0.3</v>
      </c>
      <c r="H10" s="58">
        <f t="shared" si="5"/>
        <v>0.36</v>
      </c>
      <c r="I10" s="58">
        <f t="shared" si="6"/>
        <v>0.42</v>
      </c>
      <c r="J10" s="58">
        <f t="shared" si="7"/>
        <v>0.48</v>
      </c>
      <c r="K10" s="58">
        <f t="shared" si="8"/>
        <v>0.54</v>
      </c>
    </row>
    <row r="11" spans="2:11" x14ac:dyDescent="0.25">
      <c r="B11" s="1">
        <v>0.5</v>
      </c>
      <c r="C11" s="56">
        <f t="shared" si="0"/>
        <v>0.05</v>
      </c>
      <c r="D11" s="59">
        <f t="shared" si="1"/>
        <v>0.1</v>
      </c>
      <c r="E11" s="56">
        <f t="shared" si="2"/>
        <v>0.15</v>
      </c>
      <c r="F11" s="57">
        <f t="shared" si="3"/>
        <v>0.2</v>
      </c>
      <c r="G11" s="57">
        <f t="shared" si="4"/>
        <v>0.25</v>
      </c>
      <c r="H11" s="57">
        <f t="shared" si="5"/>
        <v>0.3</v>
      </c>
      <c r="I11" s="57">
        <f t="shared" si="6"/>
        <v>0.35</v>
      </c>
      <c r="J11" s="57">
        <f t="shared" si="7"/>
        <v>0.4</v>
      </c>
      <c r="K11" s="58">
        <f t="shared" si="8"/>
        <v>0.45</v>
      </c>
    </row>
    <row r="12" spans="2:11" x14ac:dyDescent="0.25">
      <c r="B12" s="47">
        <v>0.4</v>
      </c>
      <c r="C12" s="56">
        <f t="shared" si="0"/>
        <v>4.0000000000000008E-2</v>
      </c>
      <c r="D12" s="56">
        <f t="shared" si="1"/>
        <v>8.0000000000000016E-2</v>
      </c>
      <c r="E12" s="56">
        <f t="shared" si="2"/>
        <v>0.12</v>
      </c>
      <c r="F12" s="57">
        <f t="shared" si="3"/>
        <v>0.16000000000000003</v>
      </c>
      <c r="G12" s="57">
        <f t="shared" si="4"/>
        <v>0.2</v>
      </c>
      <c r="H12" s="57">
        <f t="shared" si="5"/>
        <v>0.24</v>
      </c>
      <c r="I12" s="57">
        <f t="shared" si="6"/>
        <v>0.27999999999999997</v>
      </c>
      <c r="J12" s="57">
        <f t="shared" si="7"/>
        <v>0.32000000000000006</v>
      </c>
      <c r="K12" s="58">
        <f t="shared" si="8"/>
        <v>0.36000000000000004</v>
      </c>
    </row>
    <row r="13" spans="2:11" x14ac:dyDescent="0.25">
      <c r="B13" s="47">
        <v>0.3</v>
      </c>
      <c r="C13" s="56">
        <f t="shared" si="0"/>
        <v>0.03</v>
      </c>
      <c r="D13" s="56">
        <f t="shared" si="1"/>
        <v>0.06</v>
      </c>
      <c r="E13" s="56">
        <f t="shared" si="2"/>
        <v>0.09</v>
      </c>
      <c r="F13" s="56">
        <f t="shared" si="3"/>
        <v>0.12</v>
      </c>
      <c r="G13" s="56">
        <f t="shared" si="4"/>
        <v>0.15</v>
      </c>
      <c r="H13" s="57">
        <f t="shared" si="5"/>
        <v>0.18</v>
      </c>
      <c r="I13" s="57">
        <f t="shared" si="6"/>
        <v>0.21</v>
      </c>
      <c r="J13" s="57">
        <f t="shared" si="7"/>
        <v>0.24</v>
      </c>
      <c r="K13" s="57">
        <f t="shared" si="8"/>
        <v>0.27</v>
      </c>
    </row>
    <row r="14" spans="2:11" x14ac:dyDescent="0.25">
      <c r="B14" s="47">
        <v>0.2</v>
      </c>
      <c r="C14" s="56">
        <f t="shared" si="0"/>
        <v>2.0000000000000004E-2</v>
      </c>
      <c r="D14" s="56">
        <f t="shared" si="1"/>
        <v>4.0000000000000008E-2</v>
      </c>
      <c r="E14" s="56">
        <f t="shared" si="2"/>
        <v>0.06</v>
      </c>
      <c r="F14" s="56">
        <f t="shared" si="3"/>
        <v>8.0000000000000016E-2</v>
      </c>
      <c r="G14" s="59">
        <f t="shared" si="4"/>
        <v>0.1</v>
      </c>
      <c r="H14" s="56">
        <f t="shared" si="5"/>
        <v>0.12</v>
      </c>
      <c r="I14" s="56">
        <f t="shared" si="6"/>
        <v>0.13999999999999999</v>
      </c>
      <c r="J14" s="57">
        <f t="shared" si="7"/>
        <v>0.16000000000000003</v>
      </c>
      <c r="K14" s="57">
        <f t="shared" si="8"/>
        <v>0.18000000000000002</v>
      </c>
    </row>
    <row r="15" spans="2:11" x14ac:dyDescent="0.25">
      <c r="B15" s="47">
        <v>0.1</v>
      </c>
      <c r="C15" s="56">
        <f t="shared" si="0"/>
        <v>1.0000000000000002E-2</v>
      </c>
      <c r="D15" s="56">
        <f t="shared" si="1"/>
        <v>2.0000000000000004E-2</v>
      </c>
      <c r="E15" s="56">
        <f t="shared" si="2"/>
        <v>0.03</v>
      </c>
      <c r="F15" s="56">
        <f t="shared" si="3"/>
        <v>4.0000000000000008E-2</v>
      </c>
      <c r="G15" s="56">
        <f t="shared" si="4"/>
        <v>0.05</v>
      </c>
      <c r="H15" s="56">
        <f t="shared" si="5"/>
        <v>0.06</v>
      </c>
      <c r="I15" s="56">
        <f t="shared" si="6"/>
        <v>6.9999999999999993E-2</v>
      </c>
      <c r="J15" s="56">
        <f t="shared" si="7"/>
        <v>8.0000000000000016E-2</v>
      </c>
      <c r="K15" s="56">
        <f t="shared" si="8"/>
        <v>9.0000000000000011E-2</v>
      </c>
    </row>
    <row r="17" spans="2:4" x14ac:dyDescent="0.25">
      <c r="B17" s="77" t="s">
        <v>85</v>
      </c>
      <c r="C17" s="78"/>
      <c r="D17" s="79"/>
    </row>
    <row r="18" spans="2:4" x14ac:dyDescent="0.25">
      <c r="B18" s="48" t="s">
        <v>71</v>
      </c>
      <c r="C18" s="49" t="s">
        <v>86</v>
      </c>
      <c r="D18" s="50">
        <v>0.15</v>
      </c>
    </row>
    <row r="19" spans="2:4" x14ac:dyDescent="0.25">
      <c r="B19" s="60" t="s">
        <v>72</v>
      </c>
      <c r="C19" s="14" t="s">
        <v>86</v>
      </c>
      <c r="D19" s="15">
        <v>0.35</v>
      </c>
    </row>
    <row r="20" spans="2:4" x14ac:dyDescent="0.25">
      <c r="B20" s="60" t="s">
        <v>70</v>
      </c>
      <c r="C20" s="14" t="s">
        <v>86</v>
      </c>
      <c r="D20" s="15">
        <v>0.84</v>
      </c>
    </row>
  </sheetData>
  <mergeCells count="5">
    <mergeCell ref="H3:J3"/>
    <mergeCell ref="B17:D17"/>
    <mergeCell ref="E2:J2"/>
    <mergeCell ref="C5:K5"/>
    <mergeCell ref="B5:B6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5"/>
  <sheetViews>
    <sheetView showGridLines="0" zoomScale="90" zoomScaleNormal="90" workbookViewId="0">
      <selection activeCell="M3" sqref="M3:N3"/>
    </sheetView>
  </sheetViews>
  <sheetFormatPr defaultRowHeight="15" x14ac:dyDescent="0.25"/>
  <cols>
    <col min="1" max="1" width="5.7109375" customWidth="1"/>
    <col min="2" max="4" width="4.5703125" customWidth="1"/>
    <col min="5" max="11" width="5.7109375" customWidth="1"/>
    <col min="12" max="12" width="6.5703125" customWidth="1"/>
    <col min="13" max="16" width="5.7109375" customWidth="1"/>
    <col min="17" max="17" width="6.5703125" customWidth="1"/>
    <col min="18" max="36" width="5.7109375" customWidth="1"/>
  </cols>
  <sheetData>
    <row r="1" spans="2:31" x14ac:dyDescent="0.25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4"/>
    </row>
    <row r="2" spans="2:31" ht="18.75" x14ac:dyDescent="0.3">
      <c r="B2" s="35"/>
      <c r="C2" s="9"/>
      <c r="D2" s="9"/>
      <c r="E2" s="9"/>
      <c r="J2" s="88" t="s">
        <v>69</v>
      </c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90"/>
      <c r="AE2" s="36"/>
    </row>
    <row r="3" spans="2:31" ht="18.75" x14ac:dyDescent="0.3">
      <c r="B3" s="35"/>
      <c r="C3" s="9"/>
      <c r="D3" s="9"/>
      <c r="E3" s="9"/>
      <c r="J3" s="91" t="s">
        <v>11</v>
      </c>
      <c r="K3" s="92"/>
      <c r="L3" s="93"/>
      <c r="M3" s="94">
        <f>Probabildiade_Impacto!F3</f>
        <v>999</v>
      </c>
      <c r="N3" s="95"/>
      <c r="O3" s="91" t="s">
        <v>12</v>
      </c>
      <c r="P3" s="92"/>
      <c r="Q3" s="93"/>
      <c r="R3" s="96" t="str">
        <f>Probabildiade_Impacto!H3</f>
        <v>Projeto gp4us</v>
      </c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8"/>
      <c r="AE3" s="36"/>
    </row>
    <row r="4" spans="2:31" ht="15.75" thickBot="1" x14ac:dyDescent="0.3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9"/>
    </row>
    <row r="5" spans="2:31" x14ac:dyDescent="0.25">
      <c r="B5" s="125" t="s">
        <v>2</v>
      </c>
      <c r="C5" s="141" t="s">
        <v>70</v>
      </c>
      <c r="D5" s="131">
        <v>0.9</v>
      </c>
      <c r="E5" s="105"/>
      <c r="F5" s="99"/>
      <c r="G5" s="99"/>
      <c r="H5" s="106"/>
      <c r="I5" s="106"/>
      <c r="J5" s="106"/>
      <c r="K5" s="106"/>
      <c r="L5" s="106"/>
      <c r="M5" s="107"/>
      <c r="N5" s="112"/>
      <c r="O5" s="106"/>
      <c r="P5" s="106"/>
      <c r="Q5" s="120"/>
      <c r="R5" s="120"/>
      <c r="S5" s="120"/>
      <c r="T5" s="120"/>
      <c r="U5" s="120"/>
      <c r="V5" s="121"/>
      <c r="W5" s="124"/>
      <c r="X5" s="120"/>
      <c r="Y5" s="120"/>
      <c r="Z5" s="120"/>
      <c r="AA5" s="120"/>
      <c r="AB5" s="120"/>
      <c r="AC5" s="120"/>
      <c r="AD5" s="120"/>
      <c r="AE5" s="121"/>
    </row>
    <row r="6" spans="2:31" x14ac:dyDescent="0.25">
      <c r="B6" s="126"/>
      <c r="C6" s="139"/>
      <c r="D6" s="129"/>
      <c r="E6" s="105"/>
      <c r="F6" s="99"/>
      <c r="G6" s="99"/>
      <c r="H6" s="106"/>
      <c r="I6" s="106"/>
      <c r="J6" s="106"/>
      <c r="K6" s="106"/>
      <c r="L6" s="106"/>
      <c r="M6" s="107"/>
      <c r="N6" s="112"/>
      <c r="O6" s="106"/>
      <c r="P6" s="106"/>
      <c r="Q6" s="120"/>
      <c r="R6" s="120"/>
      <c r="S6" s="120"/>
      <c r="T6" s="120"/>
      <c r="U6" s="120"/>
      <c r="V6" s="121"/>
      <c r="W6" s="124"/>
      <c r="X6" s="120"/>
      <c r="Y6" s="120"/>
      <c r="Z6" s="120"/>
      <c r="AA6" s="120"/>
      <c r="AB6" s="120"/>
      <c r="AC6" s="120"/>
      <c r="AD6" s="120"/>
      <c r="AE6" s="121"/>
    </row>
    <row r="7" spans="2:31" x14ac:dyDescent="0.25">
      <c r="B7" s="126"/>
      <c r="C7" s="139"/>
      <c r="D7" s="129">
        <v>0.8</v>
      </c>
      <c r="E7" s="105"/>
      <c r="F7" s="99"/>
      <c r="G7" s="99"/>
      <c r="H7" s="106"/>
      <c r="I7" s="106"/>
      <c r="J7" s="106"/>
      <c r="K7" s="106"/>
      <c r="L7" s="106"/>
      <c r="M7" s="107"/>
      <c r="N7" s="112"/>
      <c r="O7" s="106"/>
      <c r="P7" s="106"/>
      <c r="Q7" s="106"/>
      <c r="R7" s="106"/>
      <c r="S7" s="106"/>
      <c r="T7" s="120"/>
      <c r="U7" s="120"/>
      <c r="V7" s="121"/>
      <c r="W7" s="124"/>
      <c r="X7" s="120"/>
      <c r="Y7" s="120"/>
      <c r="Z7" s="120"/>
      <c r="AA7" s="120"/>
      <c r="AB7" s="120"/>
      <c r="AC7" s="120"/>
      <c r="AD7" s="120"/>
      <c r="AE7" s="121"/>
    </row>
    <row r="8" spans="2:31" x14ac:dyDescent="0.25">
      <c r="B8" s="126"/>
      <c r="C8" s="139"/>
      <c r="D8" s="129"/>
      <c r="E8" s="105"/>
      <c r="F8" s="99"/>
      <c r="G8" s="99"/>
      <c r="H8" s="106"/>
      <c r="I8" s="106"/>
      <c r="J8" s="106"/>
      <c r="K8" s="106"/>
      <c r="L8" s="106"/>
      <c r="M8" s="107"/>
      <c r="N8" s="112"/>
      <c r="O8" s="106"/>
      <c r="P8" s="106"/>
      <c r="Q8" s="106"/>
      <c r="R8" s="106"/>
      <c r="S8" s="106"/>
      <c r="T8" s="120"/>
      <c r="U8" s="120"/>
      <c r="V8" s="121"/>
      <c r="W8" s="124"/>
      <c r="X8" s="120"/>
      <c r="Y8" s="120"/>
      <c r="Z8" s="120"/>
      <c r="AA8" s="120"/>
      <c r="AB8" s="120"/>
      <c r="AC8" s="120"/>
      <c r="AD8" s="120"/>
      <c r="AE8" s="121"/>
    </row>
    <row r="9" spans="2:31" x14ac:dyDescent="0.25">
      <c r="B9" s="126"/>
      <c r="C9" s="139"/>
      <c r="D9" s="129">
        <v>0.7</v>
      </c>
      <c r="E9" s="105"/>
      <c r="F9" s="99"/>
      <c r="G9" s="99"/>
      <c r="H9" s="99"/>
      <c r="I9" s="99"/>
      <c r="J9" s="99"/>
      <c r="K9" s="106"/>
      <c r="L9" s="106"/>
      <c r="M9" s="107"/>
      <c r="N9" s="112"/>
      <c r="O9" s="106"/>
      <c r="P9" s="106"/>
      <c r="Q9" s="106"/>
      <c r="R9" s="106"/>
      <c r="S9" s="106"/>
      <c r="T9" s="120"/>
      <c r="U9" s="120"/>
      <c r="V9" s="121"/>
      <c r="W9" s="124"/>
      <c r="X9" s="120"/>
      <c r="Y9" s="120"/>
      <c r="Z9" s="120"/>
      <c r="AA9" s="120"/>
      <c r="AB9" s="120"/>
      <c r="AC9" s="120"/>
      <c r="AD9" s="120"/>
      <c r="AE9" s="121"/>
    </row>
    <row r="10" spans="2:31" ht="15.75" thickBot="1" x14ac:dyDescent="0.3">
      <c r="B10" s="126"/>
      <c r="C10" s="139"/>
      <c r="D10" s="129"/>
      <c r="E10" s="108"/>
      <c r="F10" s="100"/>
      <c r="G10" s="100"/>
      <c r="H10" s="100"/>
      <c r="I10" s="100"/>
      <c r="J10" s="100"/>
      <c r="K10" s="116"/>
      <c r="L10" s="116"/>
      <c r="M10" s="117"/>
      <c r="N10" s="122"/>
      <c r="O10" s="116"/>
      <c r="P10" s="116"/>
      <c r="Q10" s="116"/>
      <c r="R10" s="116"/>
      <c r="S10" s="116"/>
      <c r="T10" s="133"/>
      <c r="U10" s="133"/>
      <c r="V10" s="134"/>
      <c r="W10" s="142"/>
      <c r="X10" s="133"/>
      <c r="Y10" s="133"/>
      <c r="Z10" s="133"/>
      <c r="AA10" s="133"/>
      <c r="AB10" s="133"/>
      <c r="AC10" s="133"/>
      <c r="AD10" s="133"/>
      <c r="AE10" s="134"/>
    </row>
    <row r="11" spans="2:31" ht="15" customHeight="1" x14ac:dyDescent="0.25">
      <c r="B11" s="126"/>
      <c r="C11" s="139" t="s">
        <v>72</v>
      </c>
      <c r="D11" s="129">
        <v>0.6</v>
      </c>
      <c r="E11" s="113"/>
      <c r="F11" s="114"/>
      <c r="G11" s="114"/>
      <c r="H11" s="114"/>
      <c r="I11" s="114"/>
      <c r="J11" s="114"/>
      <c r="K11" s="109"/>
      <c r="L11" s="109"/>
      <c r="M11" s="110"/>
      <c r="N11" s="111"/>
      <c r="O11" s="109"/>
      <c r="P11" s="109"/>
      <c r="Q11" s="109"/>
      <c r="R11" s="109"/>
      <c r="S11" s="109"/>
      <c r="T11" s="118"/>
      <c r="U11" s="118"/>
      <c r="V11" s="119"/>
      <c r="W11" s="123"/>
      <c r="X11" s="118"/>
      <c r="Y11" s="118"/>
      <c r="Z11" s="118"/>
      <c r="AA11" s="118"/>
      <c r="AB11" s="118"/>
      <c r="AC11" s="118"/>
      <c r="AD11" s="118"/>
      <c r="AE11" s="119"/>
    </row>
    <row r="12" spans="2:31" x14ac:dyDescent="0.25">
      <c r="B12" s="126"/>
      <c r="C12" s="139"/>
      <c r="D12" s="129"/>
      <c r="E12" s="105"/>
      <c r="F12" s="99"/>
      <c r="G12" s="99"/>
      <c r="H12" s="99"/>
      <c r="I12" s="99"/>
      <c r="J12" s="99"/>
      <c r="K12" s="106"/>
      <c r="L12" s="106"/>
      <c r="M12" s="107"/>
      <c r="N12" s="112"/>
      <c r="O12" s="106"/>
      <c r="P12" s="106"/>
      <c r="Q12" s="106"/>
      <c r="R12" s="106"/>
      <c r="S12" s="106"/>
      <c r="T12" s="120"/>
      <c r="U12" s="120"/>
      <c r="V12" s="121"/>
      <c r="W12" s="124"/>
      <c r="X12" s="120"/>
      <c r="Y12" s="120"/>
      <c r="Z12" s="120"/>
      <c r="AA12" s="120"/>
      <c r="AB12" s="120"/>
      <c r="AC12" s="120"/>
      <c r="AD12" s="120"/>
      <c r="AE12" s="121"/>
    </row>
    <row r="13" spans="2:31" x14ac:dyDescent="0.25">
      <c r="B13" s="126"/>
      <c r="C13" s="139"/>
      <c r="D13" s="129">
        <v>0.5</v>
      </c>
      <c r="E13" s="105"/>
      <c r="F13" s="99"/>
      <c r="G13" s="99"/>
      <c r="H13" s="99"/>
      <c r="I13" s="99"/>
      <c r="J13" s="99"/>
      <c r="K13" s="99"/>
      <c r="L13" s="99"/>
      <c r="M13" s="101"/>
      <c r="N13" s="112"/>
      <c r="O13" s="106"/>
      <c r="P13" s="106"/>
      <c r="Q13" s="106"/>
      <c r="R13" s="106"/>
      <c r="S13" s="106"/>
      <c r="T13" s="106"/>
      <c r="U13" s="106"/>
      <c r="V13" s="107"/>
      <c r="W13" s="112"/>
      <c r="X13" s="106"/>
      <c r="Y13" s="106"/>
      <c r="Z13" s="106"/>
      <c r="AA13" s="106"/>
      <c r="AB13" s="106"/>
      <c r="AC13" s="120"/>
      <c r="AD13" s="120"/>
      <c r="AE13" s="121"/>
    </row>
    <row r="14" spans="2:31" x14ac:dyDescent="0.25">
      <c r="B14" s="126"/>
      <c r="C14" s="139"/>
      <c r="D14" s="129"/>
      <c r="E14" s="105"/>
      <c r="F14" s="99"/>
      <c r="G14" s="99"/>
      <c r="H14" s="99"/>
      <c r="I14" s="99"/>
      <c r="J14" s="99"/>
      <c r="K14" s="99"/>
      <c r="L14" s="99"/>
      <c r="M14" s="101"/>
      <c r="N14" s="112"/>
      <c r="O14" s="106"/>
      <c r="P14" s="106"/>
      <c r="Q14" s="106"/>
      <c r="R14" s="106"/>
      <c r="S14" s="106"/>
      <c r="T14" s="106"/>
      <c r="U14" s="106"/>
      <c r="V14" s="107"/>
      <c r="W14" s="112"/>
      <c r="X14" s="106"/>
      <c r="Y14" s="106"/>
      <c r="Z14" s="106"/>
      <c r="AA14" s="106"/>
      <c r="AB14" s="106"/>
      <c r="AC14" s="120"/>
      <c r="AD14" s="120"/>
      <c r="AE14" s="121"/>
    </row>
    <row r="15" spans="2:31" x14ac:dyDescent="0.25">
      <c r="B15" s="126"/>
      <c r="C15" s="139"/>
      <c r="D15" s="129">
        <v>0.4</v>
      </c>
      <c r="E15" s="105"/>
      <c r="F15" s="99"/>
      <c r="G15" s="99"/>
      <c r="H15" s="99"/>
      <c r="I15" s="99"/>
      <c r="J15" s="99"/>
      <c r="K15" s="99"/>
      <c r="L15" s="99"/>
      <c r="M15" s="101"/>
      <c r="N15" s="112"/>
      <c r="O15" s="106"/>
      <c r="P15" s="106"/>
      <c r="Q15" s="106"/>
      <c r="R15" s="106"/>
      <c r="S15" s="106"/>
      <c r="T15" s="106"/>
      <c r="U15" s="106"/>
      <c r="V15" s="107"/>
      <c r="W15" s="112"/>
      <c r="X15" s="106"/>
      <c r="Y15" s="106"/>
      <c r="Z15" s="106"/>
      <c r="AA15" s="106"/>
      <c r="AB15" s="106"/>
      <c r="AC15" s="120"/>
      <c r="AD15" s="120"/>
      <c r="AE15" s="121"/>
    </row>
    <row r="16" spans="2:31" ht="15.75" thickBot="1" x14ac:dyDescent="0.3">
      <c r="B16" s="126"/>
      <c r="C16" s="139"/>
      <c r="D16" s="129"/>
      <c r="E16" s="108"/>
      <c r="F16" s="100"/>
      <c r="G16" s="100"/>
      <c r="H16" s="100"/>
      <c r="I16" s="100"/>
      <c r="J16" s="100"/>
      <c r="K16" s="100"/>
      <c r="L16" s="100"/>
      <c r="M16" s="102"/>
      <c r="N16" s="122"/>
      <c r="O16" s="116"/>
      <c r="P16" s="116"/>
      <c r="Q16" s="116"/>
      <c r="R16" s="116"/>
      <c r="S16" s="116"/>
      <c r="T16" s="116"/>
      <c r="U16" s="116"/>
      <c r="V16" s="117"/>
      <c r="W16" s="122"/>
      <c r="X16" s="116"/>
      <c r="Y16" s="116"/>
      <c r="Z16" s="116"/>
      <c r="AA16" s="116"/>
      <c r="AB16" s="116"/>
      <c r="AC16" s="133"/>
      <c r="AD16" s="133"/>
      <c r="AE16" s="134"/>
    </row>
    <row r="17" spans="2:31" x14ac:dyDescent="0.25">
      <c r="B17" s="126"/>
      <c r="C17" s="139" t="s">
        <v>71</v>
      </c>
      <c r="D17" s="129">
        <v>0.3</v>
      </c>
      <c r="E17" s="113"/>
      <c r="F17" s="114"/>
      <c r="G17" s="114"/>
      <c r="H17" s="114"/>
      <c r="I17" s="114"/>
      <c r="J17" s="114"/>
      <c r="K17" s="114"/>
      <c r="L17" s="114"/>
      <c r="M17" s="115"/>
      <c r="N17" s="113"/>
      <c r="O17" s="114"/>
      <c r="P17" s="114"/>
      <c r="Q17" s="114"/>
      <c r="R17" s="114"/>
      <c r="S17" s="114"/>
      <c r="T17" s="109"/>
      <c r="U17" s="109"/>
      <c r="V17" s="110"/>
      <c r="W17" s="111"/>
      <c r="X17" s="109"/>
      <c r="Y17" s="109"/>
      <c r="Z17" s="109"/>
      <c r="AA17" s="109"/>
      <c r="AB17" s="109"/>
      <c r="AC17" s="109"/>
      <c r="AD17" s="109"/>
      <c r="AE17" s="110"/>
    </row>
    <row r="18" spans="2:31" x14ac:dyDescent="0.25">
      <c r="B18" s="126"/>
      <c r="C18" s="139"/>
      <c r="D18" s="129"/>
      <c r="E18" s="105"/>
      <c r="F18" s="99"/>
      <c r="G18" s="99"/>
      <c r="H18" s="99"/>
      <c r="I18" s="99"/>
      <c r="J18" s="99"/>
      <c r="K18" s="99"/>
      <c r="L18" s="99"/>
      <c r="M18" s="101"/>
      <c r="N18" s="105"/>
      <c r="O18" s="99"/>
      <c r="P18" s="99"/>
      <c r="Q18" s="99"/>
      <c r="R18" s="99"/>
      <c r="S18" s="99"/>
      <c r="T18" s="106"/>
      <c r="U18" s="106"/>
      <c r="V18" s="107"/>
      <c r="W18" s="112"/>
      <c r="X18" s="106"/>
      <c r="Y18" s="106"/>
      <c r="Z18" s="106"/>
      <c r="AA18" s="106"/>
      <c r="AB18" s="106"/>
      <c r="AC18" s="106"/>
      <c r="AD18" s="106"/>
      <c r="AE18" s="107"/>
    </row>
    <row r="19" spans="2:31" x14ac:dyDescent="0.25">
      <c r="B19" s="126"/>
      <c r="C19" s="139"/>
      <c r="D19" s="129">
        <v>0.2</v>
      </c>
      <c r="E19" s="105"/>
      <c r="F19" s="99"/>
      <c r="G19" s="99"/>
      <c r="H19" s="99"/>
      <c r="I19" s="99"/>
      <c r="J19" s="99"/>
      <c r="K19" s="99"/>
      <c r="L19" s="99"/>
      <c r="M19" s="101"/>
      <c r="N19" s="105"/>
      <c r="O19" s="99"/>
      <c r="P19" s="99"/>
      <c r="Q19" s="99"/>
      <c r="R19" s="99"/>
      <c r="S19" s="99"/>
      <c r="T19" s="99"/>
      <c r="U19" s="99"/>
      <c r="V19" s="101"/>
      <c r="W19" s="105"/>
      <c r="X19" s="99"/>
      <c r="Y19" s="99"/>
      <c r="Z19" s="106"/>
      <c r="AA19" s="106"/>
      <c r="AB19" s="106"/>
      <c r="AC19" s="106"/>
      <c r="AD19" s="106"/>
      <c r="AE19" s="107"/>
    </row>
    <row r="20" spans="2:31" x14ac:dyDescent="0.25">
      <c r="B20" s="126"/>
      <c r="C20" s="139"/>
      <c r="D20" s="129"/>
      <c r="E20" s="105"/>
      <c r="F20" s="99"/>
      <c r="G20" s="99"/>
      <c r="H20" s="99"/>
      <c r="I20" s="99"/>
      <c r="J20" s="99"/>
      <c r="K20" s="99"/>
      <c r="L20" s="99"/>
      <c r="M20" s="101"/>
      <c r="N20" s="105"/>
      <c r="O20" s="99"/>
      <c r="P20" s="99"/>
      <c r="Q20" s="99"/>
      <c r="R20" s="99"/>
      <c r="S20" s="99"/>
      <c r="T20" s="99"/>
      <c r="U20" s="99"/>
      <c r="V20" s="101"/>
      <c r="W20" s="105"/>
      <c r="X20" s="99"/>
      <c r="Y20" s="99"/>
      <c r="Z20" s="106"/>
      <c r="AA20" s="106"/>
      <c r="AB20" s="106"/>
      <c r="AC20" s="106"/>
      <c r="AD20" s="106"/>
      <c r="AE20" s="107"/>
    </row>
    <row r="21" spans="2:31" x14ac:dyDescent="0.25">
      <c r="B21" s="126"/>
      <c r="C21" s="139"/>
      <c r="D21" s="129">
        <v>0.1</v>
      </c>
      <c r="E21" s="105"/>
      <c r="F21" s="99"/>
      <c r="G21" s="99"/>
      <c r="H21" s="99"/>
      <c r="I21" s="99"/>
      <c r="J21" s="99"/>
      <c r="K21" s="99"/>
      <c r="L21" s="99"/>
      <c r="M21" s="101"/>
      <c r="N21" s="105"/>
      <c r="O21" s="99"/>
      <c r="P21" s="99"/>
      <c r="Q21" s="99"/>
      <c r="R21" s="99"/>
      <c r="S21" s="99"/>
      <c r="T21" s="99"/>
      <c r="U21" s="99"/>
      <c r="V21" s="101"/>
      <c r="W21" s="105"/>
      <c r="X21" s="99"/>
      <c r="Y21" s="99"/>
      <c r="Z21" s="99"/>
      <c r="AA21" s="99"/>
      <c r="AB21" s="99"/>
      <c r="AC21" s="99"/>
      <c r="AD21" s="99"/>
      <c r="AE21" s="101"/>
    </row>
    <row r="22" spans="2:31" ht="15.75" thickBot="1" x14ac:dyDescent="0.3">
      <c r="B22" s="127"/>
      <c r="C22" s="140"/>
      <c r="D22" s="130"/>
      <c r="E22" s="108"/>
      <c r="F22" s="100"/>
      <c r="G22" s="100"/>
      <c r="H22" s="100"/>
      <c r="I22" s="100"/>
      <c r="J22" s="100"/>
      <c r="K22" s="100"/>
      <c r="L22" s="100"/>
      <c r="M22" s="102"/>
      <c r="N22" s="108"/>
      <c r="O22" s="100"/>
      <c r="P22" s="100"/>
      <c r="Q22" s="100"/>
      <c r="R22" s="100"/>
      <c r="S22" s="100"/>
      <c r="T22" s="100"/>
      <c r="U22" s="100"/>
      <c r="V22" s="102"/>
      <c r="W22" s="108"/>
      <c r="X22" s="100"/>
      <c r="Y22" s="100"/>
      <c r="Z22" s="100"/>
      <c r="AA22" s="100"/>
      <c r="AB22" s="100"/>
      <c r="AC22" s="100"/>
      <c r="AD22" s="100"/>
      <c r="AE22" s="102"/>
    </row>
    <row r="23" spans="2:31" ht="15.75" x14ac:dyDescent="0.25">
      <c r="B23" s="30"/>
      <c r="C23" s="30"/>
      <c r="D23" s="30"/>
      <c r="E23" s="103">
        <v>0.1</v>
      </c>
      <c r="F23" s="86"/>
      <c r="G23" s="104"/>
      <c r="H23" s="85">
        <v>0.2</v>
      </c>
      <c r="I23" s="86"/>
      <c r="J23" s="104"/>
      <c r="K23" s="85">
        <v>0.3</v>
      </c>
      <c r="L23" s="86"/>
      <c r="M23" s="104"/>
      <c r="N23" s="85">
        <v>0.4</v>
      </c>
      <c r="O23" s="86"/>
      <c r="P23" s="104"/>
      <c r="Q23" s="85">
        <v>0.5</v>
      </c>
      <c r="R23" s="86"/>
      <c r="S23" s="104"/>
      <c r="T23" s="85">
        <v>0.6</v>
      </c>
      <c r="U23" s="86"/>
      <c r="V23" s="104"/>
      <c r="W23" s="85">
        <v>0.7</v>
      </c>
      <c r="X23" s="86"/>
      <c r="Y23" s="104"/>
      <c r="Z23" s="85">
        <v>0.8</v>
      </c>
      <c r="AA23" s="86"/>
      <c r="AB23" s="104"/>
      <c r="AC23" s="85">
        <v>0.9</v>
      </c>
      <c r="AD23" s="86"/>
      <c r="AE23" s="87"/>
    </row>
    <row r="24" spans="2:31" ht="15.75" x14ac:dyDescent="0.25">
      <c r="E24" s="132" t="s">
        <v>71</v>
      </c>
      <c r="F24" s="128"/>
      <c r="G24" s="128"/>
      <c r="H24" s="128"/>
      <c r="I24" s="128"/>
      <c r="J24" s="128"/>
      <c r="K24" s="128"/>
      <c r="L24" s="128"/>
      <c r="M24" s="128"/>
      <c r="N24" s="128" t="s">
        <v>72</v>
      </c>
      <c r="O24" s="128"/>
      <c r="P24" s="128"/>
      <c r="Q24" s="128"/>
      <c r="R24" s="128"/>
      <c r="S24" s="128"/>
      <c r="T24" s="128"/>
      <c r="U24" s="128"/>
      <c r="V24" s="128"/>
      <c r="W24" s="128" t="s">
        <v>70</v>
      </c>
      <c r="X24" s="128"/>
      <c r="Y24" s="128"/>
      <c r="Z24" s="128"/>
      <c r="AA24" s="128"/>
      <c r="AB24" s="128"/>
      <c r="AC24" s="128"/>
      <c r="AD24" s="128"/>
      <c r="AE24" s="135"/>
    </row>
    <row r="25" spans="2:31" ht="16.5" thickBot="1" x14ac:dyDescent="0.3">
      <c r="E25" s="136" t="s">
        <v>7</v>
      </c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8"/>
    </row>
  </sheetData>
  <mergeCells count="112">
    <mergeCell ref="D15:D16"/>
    <mergeCell ref="C11:C16"/>
    <mergeCell ref="E5:G6"/>
    <mergeCell ref="E7:G8"/>
    <mergeCell ref="C17:C22"/>
    <mergeCell ref="C5:C10"/>
    <mergeCell ref="AC5:AE6"/>
    <mergeCell ref="W7:Y8"/>
    <mergeCell ref="Z7:AB8"/>
    <mergeCell ref="AC7:AE8"/>
    <mergeCell ref="W9:Y10"/>
    <mergeCell ref="Z9:AB10"/>
    <mergeCell ref="AC9:AE10"/>
    <mergeCell ref="W5:Y6"/>
    <mergeCell ref="Z5:AB6"/>
    <mergeCell ref="W15:Y16"/>
    <mergeCell ref="Z15:AB16"/>
    <mergeCell ref="AC15:AE16"/>
    <mergeCell ref="N11:P12"/>
    <mergeCell ref="N9:P10"/>
    <mergeCell ref="Q9:S10"/>
    <mergeCell ref="T9:V10"/>
    <mergeCell ref="N5:P6"/>
    <mergeCell ref="Q5:S6"/>
    <mergeCell ref="T5:V6"/>
    <mergeCell ref="W24:AE24"/>
    <mergeCell ref="E25:AE25"/>
    <mergeCell ref="H5:J6"/>
    <mergeCell ref="K5:M6"/>
    <mergeCell ref="H7:J8"/>
    <mergeCell ref="W11:Y12"/>
    <mergeCell ref="Z11:AB12"/>
    <mergeCell ref="AC11:AE12"/>
    <mergeCell ref="W13:Y14"/>
    <mergeCell ref="Z13:AB14"/>
    <mergeCell ref="AC13:AE14"/>
    <mergeCell ref="B5:B22"/>
    <mergeCell ref="N24:V24"/>
    <mergeCell ref="D21:D22"/>
    <mergeCell ref="D19:D20"/>
    <mergeCell ref="D17:D18"/>
    <mergeCell ref="D5:D6"/>
    <mergeCell ref="D7:D8"/>
    <mergeCell ref="E24:M24"/>
    <mergeCell ref="K7:M8"/>
    <mergeCell ref="E9:G10"/>
    <mergeCell ref="H9:J10"/>
    <mergeCell ref="K9:M10"/>
    <mergeCell ref="N7:P8"/>
    <mergeCell ref="Q7:S8"/>
    <mergeCell ref="D9:D10"/>
    <mergeCell ref="D11:D12"/>
    <mergeCell ref="D13:D14"/>
    <mergeCell ref="T7:V8"/>
    <mergeCell ref="K15:M16"/>
    <mergeCell ref="E17:G18"/>
    <mergeCell ref="H17:J18"/>
    <mergeCell ref="K17:M18"/>
    <mergeCell ref="N17:P18"/>
    <mergeCell ref="Q17:S18"/>
    <mergeCell ref="Q15:S16"/>
    <mergeCell ref="T15:V16"/>
    <mergeCell ref="E11:G12"/>
    <mergeCell ref="H11:J12"/>
    <mergeCell ref="K11:M12"/>
    <mergeCell ref="E13:G14"/>
    <mergeCell ref="H13:J14"/>
    <mergeCell ref="K13:M14"/>
    <mergeCell ref="E15:G16"/>
    <mergeCell ref="H15:J16"/>
    <mergeCell ref="Q11:S12"/>
    <mergeCell ref="T11:V12"/>
    <mergeCell ref="N13:P14"/>
    <mergeCell ref="Q13:S14"/>
    <mergeCell ref="T13:V14"/>
    <mergeCell ref="N15:P16"/>
    <mergeCell ref="T21:V22"/>
    <mergeCell ref="W21:Y22"/>
    <mergeCell ref="T17:V18"/>
    <mergeCell ref="W17:Y18"/>
    <mergeCell ref="Z17:AB18"/>
    <mergeCell ref="AC17:AE18"/>
    <mergeCell ref="E19:G20"/>
    <mergeCell ref="H19:J20"/>
    <mergeCell ref="K19:M20"/>
    <mergeCell ref="N19:P20"/>
    <mergeCell ref="Q19:S20"/>
    <mergeCell ref="T19:V20"/>
    <mergeCell ref="AC23:AE23"/>
    <mergeCell ref="J2:AD2"/>
    <mergeCell ref="J3:L3"/>
    <mergeCell ref="M3:N3"/>
    <mergeCell ref="O3:Q3"/>
    <mergeCell ref="R3:AD3"/>
    <mergeCell ref="Z21:AB22"/>
    <mergeCell ref="AC21:AE22"/>
    <mergeCell ref="E23:G23"/>
    <mergeCell ref="H23:J23"/>
    <mergeCell ref="K23:M23"/>
    <mergeCell ref="N23:P23"/>
    <mergeCell ref="Q23:S23"/>
    <mergeCell ref="T23:V23"/>
    <mergeCell ref="W23:Y23"/>
    <mergeCell ref="Z23:AB23"/>
    <mergeCell ref="W19:Y20"/>
    <mergeCell ref="Z19:AB20"/>
    <mergeCell ref="AC19:AE20"/>
    <mergeCell ref="E21:G22"/>
    <mergeCell ref="H21:J22"/>
    <mergeCell ref="K21:M22"/>
    <mergeCell ref="N21:P22"/>
    <mergeCell ref="Q21:S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16"/>
  <sheetViews>
    <sheetView showGridLines="0" workbookViewId="0">
      <selection activeCell="T3" sqref="T3:AJ3"/>
    </sheetView>
  </sheetViews>
  <sheetFormatPr defaultRowHeight="15" x14ac:dyDescent="0.25"/>
  <cols>
    <col min="1" max="1" width="3.140625" customWidth="1"/>
    <col min="2" max="2" width="17" customWidth="1"/>
    <col min="3" max="16" width="4.7109375" customWidth="1"/>
    <col min="17" max="47" width="4.7109375" style="12" customWidth="1"/>
  </cols>
  <sheetData>
    <row r="1" spans="2:4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</row>
    <row r="2" spans="2:41" x14ac:dyDescent="0.25">
      <c r="B2" s="8"/>
      <c r="C2" s="9"/>
      <c r="D2" s="9"/>
      <c r="E2" s="9"/>
      <c r="F2" s="9"/>
      <c r="G2" s="9"/>
      <c r="H2" s="9"/>
      <c r="I2" s="80" t="s">
        <v>67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18"/>
    </row>
    <row r="3" spans="2:41" x14ac:dyDescent="0.25">
      <c r="B3" s="8"/>
      <c r="C3" s="9"/>
      <c r="D3" s="9"/>
      <c r="E3" s="9"/>
      <c r="F3" s="9"/>
      <c r="G3" s="9"/>
      <c r="H3" s="9"/>
      <c r="I3" s="154" t="s">
        <v>11</v>
      </c>
      <c r="J3" s="154"/>
      <c r="K3" s="154"/>
      <c r="L3" s="154"/>
      <c r="M3" s="161">
        <f>Probabildiade_Impacto!F3</f>
        <v>999</v>
      </c>
      <c r="N3" s="161"/>
      <c r="O3" s="161"/>
      <c r="P3" s="154" t="s">
        <v>12</v>
      </c>
      <c r="Q3" s="154"/>
      <c r="R3" s="154"/>
      <c r="S3" s="154"/>
      <c r="T3" s="162" t="str">
        <f>Probabildiade_Impacto!H3</f>
        <v>Projeto gp4us</v>
      </c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8"/>
    </row>
    <row r="4" spans="2:41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20"/>
    </row>
    <row r="5" spans="2:41" x14ac:dyDescent="0.25">
      <c r="B5" s="149" t="s">
        <v>51</v>
      </c>
      <c r="C5" s="159" t="s">
        <v>16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 t="s">
        <v>57</v>
      </c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</row>
    <row r="6" spans="2:41" x14ac:dyDescent="0.25">
      <c r="B6" s="150"/>
      <c r="C6" s="152" t="s">
        <v>58</v>
      </c>
      <c r="D6" s="152"/>
      <c r="E6" s="152"/>
      <c r="F6" s="153" t="s">
        <v>62</v>
      </c>
      <c r="G6" s="153"/>
      <c r="H6" s="153"/>
      <c r="I6" s="160" t="s">
        <v>66</v>
      </c>
      <c r="J6" s="160"/>
      <c r="K6" s="160"/>
      <c r="L6" s="160"/>
      <c r="M6" s="160"/>
      <c r="N6" s="160"/>
      <c r="O6" s="160"/>
      <c r="P6" s="160"/>
      <c r="Q6" s="155" t="s">
        <v>27</v>
      </c>
      <c r="R6" s="155"/>
      <c r="S6" s="155"/>
      <c r="T6" s="155"/>
      <c r="U6" s="155"/>
      <c r="V6" s="155"/>
      <c r="W6" s="156" t="s">
        <v>17</v>
      </c>
      <c r="X6" s="156"/>
      <c r="Y6" s="156"/>
      <c r="Z6" s="156"/>
      <c r="AA6" s="156"/>
      <c r="AB6" s="156"/>
      <c r="AC6" s="157" t="s">
        <v>28</v>
      </c>
      <c r="AD6" s="157"/>
      <c r="AE6" s="157"/>
      <c r="AF6" s="157"/>
      <c r="AG6" s="158" t="s">
        <v>29</v>
      </c>
      <c r="AH6" s="158"/>
      <c r="AI6" s="158"/>
      <c r="AJ6" s="158"/>
      <c r="AK6" s="158"/>
    </row>
    <row r="7" spans="2:41" ht="118.5" x14ac:dyDescent="0.25">
      <c r="B7" s="151"/>
      <c r="C7" s="40" t="s">
        <v>59</v>
      </c>
      <c r="D7" s="40" t="s">
        <v>60</v>
      </c>
      <c r="E7" s="40" t="s">
        <v>61</v>
      </c>
      <c r="F7" s="41" t="s">
        <v>63</v>
      </c>
      <c r="G7" s="41" t="s">
        <v>64</v>
      </c>
      <c r="H7" s="41" t="s">
        <v>65</v>
      </c>
      <c r="I7" s="42" t="s">
        <v>18</v>
      </c>
      <c r="J7" s="42" t="s">
        <v>19</v>
      </c>
      <c r="K7" s="42" t="s">
        <v>20</v>
      </c>
      <c r="L7" s="42" t="s">
        <v>22</v>
      </c>
      <c r="M7" s="42" t="s">
        <v>23</v>
      </c>
      <c r="N7" s="42" t="s">
        <v>24</v>
      </c>
      <c r="O7" s="42" t="s">
        <v>25</v>
      </c>
      <c r="P7" s="42" t="s">
        <v>26</v>
      </c>
      <c r="Q7" s="43" t="s">
        <v>30</v>
      </c>
      <c r="R7" s="43" t="s">
        <v>31</v>
      </c>
      <c r="S7" s="43" t="s">
        <v>32</v>
      </c>
      <c r="T7" s="43" t="s">
        <v>33</v>
      </c>
      <c r="U7" s="43" t="s">
        <v>34</v>
      </c>
      <c r="V7" s="43" t="s">
        <v>35</v>
      </c>
      <c r="W7" s="44" t="s">
        <v>36</v>
      </c>
      <c r="X7" s="44" t="s">
        <v>37</v>
      </c>
      <c r="Y7" s="44" t="s">
        <v>38</v>
      </c>
      <c r="Z7" s="44" t="s">
        <v>39</v>
      </c>
      <c r="AA7" s="44" t="s">
        <v>40</v>
      </c>
      <c r="AB7" s="44" t="s">
        <v>41</v>
      </c>
      <c r="AC7" s="45" t="s">
        <v>42</v>
      </c>
      <c r="AD7" s="45" t="s">
        <v>43</v>
      </c>
      <c r="AE7" s="45" t="s">
        <v>44</v>
      </c>
      <c r="AF7" s="45" t="s">
        <v>45</v>
      </c>
      <c r="AG7" s="46" t="s">
        <v>46</v>
      </c>
      <c r="AH7" s="46" t="s">
        <v>47</v>
      </c>
      <c r="AI7" s="46" t="s">
        <v>48</v>
      </c>
      <c r="AJ7" s="46" t="s">
        <v>49</v>
      </c>
      <c r="AK7" s="46" t="s">
        <v>50</v>
      </c>
      <c r="AL7" s="13"/>
      <c r="AM7" s="13"/>
      <c r="AN7" s="13"/>
      <c r="AO7" s="13"/>
    </row>
    <row r="8" spans="2:41" s="21" customFormat="1" ht="18" customHeight="1" x14ac:dyDescent="0.25">
      <c r="B8" s="22" t="s">
        <v>52</v>
      </c>
      <c r="C8" s="22">
        <v>0</v>
      </c>
      <c r="D8" s="22">
        <v>1</v>
      </c>
      <c r="E8" s="22">
        <v>1</v>
      </c>
      <c r="F8" s="22">
        <v>0</v>
      </c>
      <c r="G8" s="22">
        <v>0</v>
      </c>
      <c r="H8" s="22">
        <v>1</v>
      </c>
      <c r="I8" s="22">
        <v>0</v>
      </c>
      <c r="J8" s="22">
        <v>1</v>
      </c>
      <c r="K8" s="22">
        <v>0</v>
      </c>
      <c r="L8" s="22">
        <v>0</v>
      </c>
      <c r="M8" s="22">
        <v>1</v>
      </c>
      <c r="N8" s="22">
        <v>0</v>
      </c>
      <c r="O8" s="22">
        <v>1</v>
      </c>
      <c r="P8" s="22">
        <v>0</v>
      </c>
      <c r="Q8" s="22">
        <v>0</v>
      </c>
      <c r="R8" s="22">
        <v>0</v>
      </c>
      <c r="S8" s="22">
        <v>1</v>
      </c>
      <c r="T8" s="22">
        <v>1</v>
      </c>
      <c r="U8" s="22">
        <v>0</v>
      </c>
      <c r="V8" s="22">
        <v>1</v>
      </c>
      <c r="W8" s="22">
        <v>0</v>
      </c>
      <c r="X8" s="22">
        <v>1</v>
      </c>
      <c r="Y8" s="22">
        <v>0</v>
      </c>
      <c r="Z8" s="22">
        <v>1</v>
      </c>
      <c r="AA8" s="22">
        <v>1</v>
      </c>
      <c r="AB8" s="22">
        <v>1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1</v>
      </c>
      <c r="AJ8" s="22">
        <v>0</v>
      </c>
      <c r="AK8" s="22">
        <v>1</v>
      </c>
    </row>
    <row r="9" spans="2:41" s="21" customFormat="1" ht="18" customHeight="1" x14ac:dyDescent="0.25">
      <c r="B9" s="22" t="s">
        <v>53</v>
      </c>
      <c r="C9" s="22">
        <v>1</v>
      </c>
      <c r="D9" s="22">
        <v>1</v>
      </c>
      <c r="E9" s="22">
        <v>1</v>
      </c>
      <c r="F9" s="22">
        <v>0</v>
      </c>
      <c r="G9" s="22">
        <v>1</v>
      </c>
      <c r="H9" s="22">
        <v>1</v>
      </c>
      <c r="I9" s="22">
        <v>1</v>
      </c>
      <c r="J9" s="22">
        <v>0</v>
      </c>
      <c r="K9" s="22">
        <v>0</v>
      </c>
      <c r="L9" s="22">
        <v>1</v>
      </c>
      <c r="M9" s="22">
        <v>0</v>
      </c>
      <c r="N9" s="22">
        <v>1</v>
      </c>
      <c r="O9" s="22">
        <v>1</v>
      </c>
      <c r="P9" s="22">
        <v>0</v>
      </c>
      <c r="Q9" s="22">
        <v>0</v>
      </c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2">
        <v>0</v>
      </c>
      <c r="X9" s="22">
        <v>0</v>
      </c>
      <c r="Y9" s="22">
        <v>1</v>
      </c>
      <c r="Z9" s="22">
        <v>1</v>
      </c>
      <c r="AA9" s="22">
        <v>1</v>
      </c>
      <c r="AB9" s="22">
        <v>1</v>
      </c>
      <c r="AC9" s="22">
        <v>0</v>
      </c>
      <c r="AD9" s="22">
        <v>1</v>
      </c>
      <c r="AE9" s="22">
        <v>1</v>
      </c>
      <c r="AF9" s="22">
        <v>0</v>
      </c>
      <c r="AG9" s="22">
        <v>1</v>
      </c>
      <c r="AH9" s="22">
        <v>0</v>
      </c>
      <c r="AI9" s="22">
        <v>1</v>
      </c>
      <c r="AJ9" s="22">
        <v>1</v>
      </c>
      <c r="AK9" s="22">
        <v>1</v>
      </c>
    </row>
    <row r="10" spans="2:41" s="21" customFormat="1" ht="18" customHeight="1" x14ac:dyDescent="0.25">
      <c r="B10" s="22" t="s">
        <v>54</v>
      </c>
      <c r="C10" s="22">
        <v>1</v>
      </c>
      <c r="D10" s="22">
        <v>0</v>
      </c>
      <c r="E10" s="22">
        <v>0</v>
      </c>
      <c r="F10" s="22">
        <v>0</v>
      </c>
      <c r="G10" s="22">
        <v>1</v>
      </c>
      <c r="H10" s="22">
        <v>1</v>
      </c>
      <c r="I10" s="22">
        <v>0</v>
      </c>
      <c r="J10" s="22">
        <v>1</v>
      </c>
      <c r="K10" s="22">
        <v>0</v>
      </c>
      <c r="L10" s="22">
        <v>1</v>
      </c>
      <c r="M10" s="22">
        <v>1</v>
      </c>
      <c r="N10" s="22">
        <v>1</v>
      </c>
      <c r="O10" s="22">
        <v>0</v>
      </c>
      <c r="P10" s="22">
        <v>1</v>
      </c>
      <c r="Q10" s="22">
        <v>0</v>
      </c>
      <c r="R10" s="22">
        <v>1</v>
      </c>
      <c r="S10" s="22">
        <v>1</v>
      </c>
      <c r="T10" s="22">
        <v>1</v>
      </c>
      <c r="U10" s="22">
        <v>1</v>
      </c>
      <c r="V10" s="22">
        <v>1</v>
      </c>
      <c r="W10" s="22">
        <v>0</v>
      </c>
      <c r="X10" s="22">
        <v>0</v>
      </c>
      <c r="Y10" s="22">
        <v>1</v>
      </c>
      <c r="Z10" s="22">
        <v>1</v>
      </c>
      <c r="AA10" s="22">
        <v>1</v>
      </c>
      <c r="AB10" s="22">
        <v>0</v>
      </c>
      <c r="AC10" s="22">
        <v>1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1</v>
      </c>
      <c r="AK10" s="22">
        <v>1</v>
      </c>
    </row>
    <row r="11" spans="2:41" s="21" customFormat="1" ht="18" customHeight="1" x14ac:dyDescent="0.25">
      <c r="B11" s="22" t="s">
        <v>55</v>
      </c>
      <c r="C11" s="22">
        <v>0</v>
      </c>
      <c r="D11" s="22">
        <v>1</v>
      </c>
      <c r="E11" s="22">
        <v>1</v>
      </c>
      <c r="F11" s="22">
        <v>0</v>
      </c>
      <c r="G11" s="22">
        <v>1</v>
      </c>
      <c r="H11" s="22">
        <v>1</v>
      </c>
      <c r="I11" s="22">
        <v>1</v>
      </c>
      <c r="J11" s="22">
        <v>0</v>
      </c>
      <c r="K11" s="22">
        <v>1</v>
      </c>
      <c r="L11" s="22">
        <v>1</v>
      </c>
      <c r="M11" s="22">
        <v>1</v>
      </c>
      <c r="N11" s="22">
        <v>1</v>
      </c>
      <c r="O11" s="22">
        <v>1</v>
      </c>
      <c r="P11" s="22">
        <v>0</v>
      </c>
      <c r="Q11" s="22">
        <v>1</v>
      </c>
      <c r="R11" s="22">
        <v>0</v>
      </c>
      <c r="S11" s="22">
        <v>0</v>
      </c>
      <c r="T11" s="22">
        <v>0</v>
      </c>
      <c r="U11" s="22">
        <v>1</v>
      </c>
      <c r="V11" s="22">
        <v>0</v>
      </c>
      <c r="W11" s="22">
        <v>1</v>
      </c>
      <c r="X11" s="22">
        <v>1</v>
      </c>
      <c r="Y11" s="22">
        <v>1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1</v>
      </c>
      <c r="AG11" s="22">
        <v>1</v>
      </c>
      <c r="AH11" s="22">
        <v>0</v>
      </c>
      <c r="AI11" s="22">
        <v>1</v>
      </c>
      <c r="AJ11" s="22">
        <v>0</v>
      </c>
      <c r="AK11" s="22">
        <v>1</v>
      </c>
    </row>
    <row r="12" spans="2:41" s="21" customFormat="1" ht="18" customHeight="1" x14ac:dyDescent="0.25">
      <c r="B12" s="22" t="s">
        <v>56</v>
      </c>
      <c r="C12" s="22">
        <v>1</v>
      </c>
      <c r="D12" s="22">
        <v>0</v>
      </c>
      <c r="E12" s="22">
        <v>1</v>
      </c>
      <c r="F12" s="22">
        <v>0</v>
      </c>
      <c r="G12" s="22">
        <v>1</v>
      </c>
      <c r="H12" s="22">
        <v>1</v>
      </c>
      <c r="I12" s="22">
        <v>1</v>
      </c>
      <c r="J12" s="22">
        <v>0</v>
      </c>
      <c r="K12" s="22">
        <v>0</v>
      </c>
      <c r="L12" s="22">
        <v>0</v>
      </c>
      <c r="M12" s="22">
        <v>1</v>
      </c>
      <c r="N12" s="22">
        <v>0</v>
      </c>
      <c r="O12" s="22">
        <v>1</v>
      </c>
      <c r="P12" s="22">
        <v>0</v>
      </c>
      <c r="Q12" s="22">
        <v>1</v>
      </c>
      <c r="R12" s="22">
        <v>1</v>
      </c>
      <c r="S12" s="22">
        <v>1</v>
      </c>
      <c r="T12" s="22">
        <v>0</v>
      </c>
      <c r="U12" s="22">
        <v>1</v>
      </c>
      <c r="V12" s="22">
        <v>0</v>
      </c>
      <c r="W12" s="22">
        <v>1</v>
      </c>
      <c r="X12" s="22">
        <v>1</v>
      </c>
      <c r="Y12" s="22">
        <v>1</v>
      </c>
      <c r="Z12" s="22">
        <v>1</v>
      </c>
      <c r="AA12" s="22">
        <v>1</v>
      </c>
      <c r="AB12" s="22">
        <v>1</v>
      </c>
      <c r="AC12" s="22">
        <v>0</v>
      </c>
      <c r="AD12" s="22">
        <v>1</v>
      </c>
      <c r="AE12" s="22">
        <v>0</v>
      </c>
      <c r="AF12" s="22">
        <v>1</v>
      </c>
      <c r="AG12" s="22">
        <v>1</v>
      </c>
      <c r="AH12" s="22">
        <v>0</v>
      </c>
      <c r="AI12" s="22">
        <v>0</v>
      </c>
      <c r="AJ12" s="22">
        <v>1</v>
      </c>
      <c r="AK12" s="22">
        <v>0</v>
      </c>
    </row>
    <row r="14" spans="2:41" x14ac:dyDescent="0.25">
      <c r="B14" s="146" t="s">
        <v>68</v>
      </c>
      <c r="C14" s="147"/>
      <c r="D14" s="147"/>
      <c r="E14" s="147"/>
      <c r="F14" s="147"/>
      <c r="G14" s="148"/>
    </row>
    <row r="15" spans="2:41" x14ac:dyDescent="0.25">
      <c r="B15" s="1">
        <v>0</v>
      </c>
      <c r="C15" s="143" t="s">
        <v>189</v>
      </c>
      <c r="D15" s="144"/>
      <c r="E15" s="144"/>
      <c r="F15" s="144"/>
      <c r="G15" s="145"/>
    </row>
    <row r="16" spans="2:41" x14ac:dyDescent="0.25">
      <c r="B16" s="1">
        <v>1</v>
      </c>
      <c r="C16" s="143" t="s">
        <v>190</v>
      </c>
      <c r="D16" s="144"/>
      <c r="E16" s="144"/>
      <c r="F16" s="144"/>
      <c r="G16" s="145"/>
    </row>
  </sheetData>
  <mergeCells count="18">
    <mergeCell ref="I2:AJ2"/>
    <mergeCell ref="I3:L3"/>
    <mergeCell ref="Q6:V6"/>
    <mergeCell ref="W6:AB6"/>
    <mergeCell ref="AC6:AF6"/>
    <mergeCell ref="AG6:AK6"/>
    <mergeCell ref="Q5:AK5"/>
    <mergeCell ref="I6:P6"/>
    <mergeCell ref="C5:P5"/>
    <mergeCell ref="M3:O3"/>
    <mergeCell ref="P3:S3"/>
    <mergeCell ref="T3:AJ3"/>
    <mergeCell ref="C15:G15"/>
    <mergeCell ref="C16:G16"/>
    <mergeCell ref="B14:G14"/>
    <mergeCell ref="B5:B7"/>
    <mergeCell ref="C6:E6"/>
    <mergeCell ref="F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961FADD-F01A-426E-950E-50B06057370A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3Symbols" iconId="2"/>
              <x14:cfIcon iconSet="3Symbols" iconId="2"/>
            </x14:iconSet>
          </x14:cfRule>
          <xm:sqref>C8:AK12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Normal="100" workbookViewId="0">
      <selection activeCell="I3" sqref="I3"/>
    </sheetView>
  </sheetViews>
  <sheetFormatPr defaultRowHeight="15" x14ac:dyDescent="0.25"/>
  <cols>
    <col min="1" max="1" width="2.85546875" customWidth="1"/>
  </cols>
  <sheetData>
    <row r="1" spans="2:18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2:18" x14ac:dyDescent="0.25">
      <c r="B2" s="8"/>
      <c r="C2" s="9"/>
      <c r="D2" s="9"/>
      <c r="E2" s="9"/>
      <c r="F2" s="9"/>
      <c r="G2" s="80" t="s">
        <v>118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10"/>
    </row>
    <row r="3" spans="2:18" x14ac:dyDescent="0.25">
      <c r="B3" s="8"/>
      <c r="C3" s="9"/>
      <c r="D3" s="9"/>
      <c r="E3" s="9"/>
      <c r="F3" s="9"/>
      <c r="G3" s="165" t="s">
        <v>11</v>
      </c>
      <c r="H3" s="166"/>
      <c r="I3" s="73">
        <f>Probabildiade_Impacto!F3</f>
        <v>999</v>
      </c>
      <c r="K3" s="165" t="s">
        <v>12</v>
      </c>
      <c r="L3" s="166"/>
      <c r="M3" s="169" t="str">
        <f>Probabildiade_Impacto!H3</f>
        <v>Projeto gp4us</v>
      </c>
      <c r="N3" s="170"/>
      <c r="O3" s="170"/>
      <c r="P3" s="170"/>
      <c r="Q3" s="171"/>
      <c r="R3" s="10"/>
    </row>
    <row r="4" spans="2:18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2:18" x14ac:dyDescent="0.25">
      <c r="B5" s="168" t="s">
        <v>103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</row>
    <row r="6" spans="2:18" x14ac:dyDescent="0.25">
      <c r="B6" s="61" t="s">
        <v>0</v>
      </c>
      <c r="C6" s="164" t="s">
        <v>104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61" t="s">
        <v>105</v>
      </c>
    </row>
    <row r="7" spans="2:18" ht="15.75" x14ac:dyDescent="0.25">
      <c r="B7" s="70">
        <v>1</v>
      </c>
      <c r="C7" s="167" t="s">
        <v>109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71"/>
    </row>
    <row r="8" spans="2:18" ht="15.75" x14ac:dyDescent="0.25">
      <c r="B8" s="70">
        <v>2</v>
      </c>
      <c r="C8" s="167" t="s">
        <v>110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71"/>
    </row>
    <row r="9" spans="2:18" ht="15.75" x14ac:dyDescent="0.25">
      <c r="B9" s="70">
        <v>3</v>
      </c>
      <c r="C9" s="167" t="s">
        <v>111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71"/>
    </row>
    <row r="10" spans="2:18" ht="15.75" x14ac:dyDescent="0.25">
      <c r="B10" s="70">
        <v>4</v>
      </c>
      <c r="C10" s="167" t="s">
        <v>112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71"/>
    </row>
    <row r="11" spans="2:18" ht="15.75" x14ac:dyDescent="0.25">
      <c r="B11" s="70">
        <v>5</v>
      </c>
      <c r="C11" s="167" t="s">
        <v>113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71"/>
    </row>
    <row r="12" spans="2:18" ht="15.75" x14ac:dyDescent="0.25">
      <c r="B12" s="70">
        <v>6</v>
      </c>
      <c r="C12" s="167" t="s">
        <v>114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71"/>
    </row>
    <row r="13" spans="2:18" ht="15.75" x14ac:dyDescent="0.25">
      <c r="B13" s="70">
        <v>7</v>
      </c>
      <c r="C13" s="167" t="s">
        <v>115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71"/>
    </row>
    <row r="14" spans="2:18" ht="15.75" x14ac:dyDescent="0.25">
      <c r="B14" s="70">
        <v>8</v>
      </c>
      <c r="C14" s="167" t="s">
        <v>116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71"/>
    </row>
    <row r="15" spans="2:18" ht="15.75" x14ac:dyDescent="0.25">
      <c r="B15" s="70">
        <v>9</v>
      </c>
      <c r="C15" s="167" t="s">
        <v>117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71"/>
    </row>
    <row r="16" spans="2:18" ht="15.75" x14ac:dyDescent="0.25">
      <c r="B16" s="70">
        <v>10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71"/>
    </row>
    <row r="17" spans="2:18" ht="15.75" x14ac:dyDescent="0.25">
      <c r="B17" s="70">
        <v>11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71"/>
    </row>
    <row r="18" spans="2:18" ht="15.75" x14ac:dyDescent="0.25">
      <c r="B18" s="70">
        <v>12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71"/>
    </row>
    <row r="19" spans="2:18" ht="15.75" x14ac:dyDescent="0.25">
      <c r="B19" s="70">
        <v>13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71"/>
    </row>
    <row r="20" spans="2:18" ht="15.75" x14ac:dyDescent="0.25">
      <c r="B20" s="70">
        <v>14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71"/>
    </row>
    <row r="21" spans="2:18" ht="15.75" x14ac:dyDescent="0.25">
      <c r="B21" s="70">
        <v>15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71"/>
    </row>
  </sheetData>
  <mergeCells count="21">
    <mergeCell ref="C13:Q13"/>
    <mergeCell ref="B5:R5"/>
    <mergeCell ref="C7:Q7"/>
    <mergeCell ref="K3:L3"/>
    <mergeCell ref="M3:Q3"/>
    <mergeCell ref="C20:Q20"/>
    <mergeCell ref="C21:Q21"/>
    <mergeCell ref="C6:Q6"/>
    <mergeCell ref="G3:H3"/>
    <mergeCell ref="G2:Q2"/>
    <mergeCell ref="C14:Q14"/>
    <mergeCell ref="C15:Q15"/>
    <mergeCell ref="C16:Q16"/>
    <mergeCell ref="C17:Q17"/>
    <mergeCell ref="C18:Q18"/>
    <mergeCell ref="C19:Q19"/>
    <mergeCell ref="C8:Q8"/>
    <mergeCell ref="C9:Q9"/>
    <mergeCell ref="C10:Q10"/>
    <mergeCell ref="C11:Q11"/>
    <mergeCell ref="C12:Q12"/>
  </mergeCells>
  <dataValidations count="1">
    <dataValidation type="list" allowBlank="1" showInputMessage="1" showErrorMessage="1" sqref="R7:R15">
      <formula1>Questões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5"/>
  <sheetViews>
    <sheetView showGridLines="0" workbookViewId="0">
      <selection activeCell="C7" sqref="C7:R7"/>
    </sheetView>
  </sheetViews>
  <sheetFormatPr defaultRowHeight="15" x14ac:dyDescent="0.25"/>
  <cols>
    <col min="1" max="1" width="2.85546875" customWidth="1"/>
    <col min="15" max="15" width="10.7109375" customWidth="1"/>
    <col min="16" max="16" width="10.42578125" customWidth="1"/>
    <col min="17" max="17" width="9.85546875" customWidth="1"/>
    <col min="18" max="18" width="11.140625" customWidth="1"/>
  </cols>
  <sheetData>
    <row r="1" spans="2:19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2:19" x14ac:dyDescent="0.25">
      <c r="B2" s="8"/>
      <c r="C2" s="9"/>
      <c r="D2" s="9"/>
      <c r="E2" s="9"/>
      <c r="F2" s="9"/>
      <c r="G2" s="80" t="s">
        <v>118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10"/>
    </row>
    <row r="3" spans="2:19" x14ac:dyDescent="0.25">
      <c r="B3" s="8"/>
      <c r="C3" s="9"/>
      <c r="D3" s="9"/>
      <c r="E3" s="9"/>
      <c r="F3" s="9"/>
      <c r="G3" s="154" t="s">
        <v>11</v>
      </c>
      <c r="H3" s="154"/>
      <c r="I3" s="72">
        <f>Probabildiade_Impacto!F3</f>
        <v>999</v>
      </c>
      <c r="J3" s="154" t="s">
        <v>12</v>
      </c>
      <c r="K3" s="154"/>
      <c r="L3" s="74" t="str">
        <f>Probabildiade_Impacto!H3</f>
        <v>Projeto gp4us</v>
      </c>
      <c r="M3" s="75"/>
      <c r="N3" s="75"/>
      <c r="O3" s="75"/>
      <c r="P3" s="75"/>
      <c r="Q3" s="75"/>
      <c r="R3" s="76"/>
      <c r="S3" s="10"/>
    </row>
    <row r="4" spans="2:19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2:19" x14ac:dyDescent="0.25">
      <c r="B5" s="168" t="s">
        <v>119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2:19" x14ac:dyDescent="0.25">
      <c r="B6" s="61" t="s">
        <v>0</v>
      </c>
      <c r="C6" s="175" t="s">
        <v>104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7"/>
      <c r="S6" s="61" t="s">
        <v>105</v>
      </c>
    </row>
    <row r="7" spans="2:19" ht="15.75" x14ac:dyDescent="0.25">
      <c r="B7" s="70">
        <v>1</v>
      </c>
      <c r="C7" s="172" t="s">
        <v>180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71"/>
    </row>
    <row r="8" spans="2:19" ht="15.75" x14ac:dyDescent="0.25">
      <c r="B8" s="70">
        <v>2</v>
      </c>
      <c r="C8" s="172" t="s">
        <v>181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4"/>
      <c r="S8" s="71"/>
    </row>
    <row r="9" spans="2:19" ht="15.75" x14ac:dyDescent="0.25">
      <c r="B9" s="70">
        <v>3</v>
      </c>
      <c r="C9" s="172" t="s">
        <v>182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4"/>
      <c r="S9" s="71"/>
    </row>
    <row r="10" spans="2:19" ht="15.75" x14ac:dyDescent="0.25">
      <c r="B10" s="70">
        <v>4</v>
      </c>
      <c r="C10" s="172" t="s">
        <v>183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4"/>
      <c r="S10" s="71"/>
    </row>
    <row r="11" spans="2:19" ht="15.75" x14ac:dyDescent="0.25">
      <c r="B11" s="70">
        <v>5</v>
      </c>
      <c r="C11" s="172" t="s">
        <v>184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4"/>
      <c r="S11" s="71"/>
    </row>
    <row r="12" spans="2:19" ht="15.75" x14ac:dyDescent="0.25">
      <c r="B12" s="70">
        <v>6</v>
      </c>
      <c r="C12" s="172" t="s">
        <v>185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4"/>
      <c r="S12" s="71"/>
    </row>
    <row r="13" spans="2:19" ht="15.75" x14ac:dyDescent="0.25">
      <c r="B13" s="70">
        <v>7</v>
      </c>
      <c r="C13" s="172" t="s">
        <v>186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4"/>
      <c r="S13" s="71"/>
    </row>
    <row r="14" spans="2:19" ht="15.75" x14ac:dyDescent="0.25">
      <c r="B14" s="70">
        <v>8</v>
      </c>
      <c r="C14" s="172" t="s">
        <v>187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4"/>
      <c r="S14" s="71"/>
    </row>
    <row r="15" spans="2:19" ht="15.75" x14ac:dyDescent="0.25">
      <c r="B15" s="70">
        <v>9</v>
      </c>
      <c r="C15" s="172" t="s">
        <v>188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4"/>
      <c r="S15" s="71"/>
    </row>
    <row r="16" spans="2:19" ht="15.75" x14ac:dyDescent="0.25">
      <c r="B16" s="70">
        <v>10</v>
      </c>
      <c r="C16" s="172" t="s">
        <v>120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4"/>
      <c r="S16" s="71"/>
    </row>
    <row r="17" spans="2:19" ht="15.75" x14ac:dyDescent="0.25">
      <c r="B17" s="70">
        <v>11</v>
      </c>
      <c r="C17" s="172" t="s">
        <v>121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4"/>
      <c r="S17" s="71"/>
    </row>
    <row r="18" spans="2:19" ht="15.75" x14ac:dyDescent="0.25">
      <c r="B18" s="70">
        <v>12</v>
      </c>
      <c r="C18" s="172" t="s">
        <v>122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4"/>
      <c r="S18" s="71"/>
    </row>
    <row r="19" spans="2:19" ht="15.75" x14ac:dyDescent="0.25">
      <c r="B19" s="70">
        <v>13</v>
      </c>
      <c r="C19" s="172" t="s">
        <v>123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4"/>
      <c r="S19" s="71"/>
    </row>
    <row r="20" spans="2:19" ht="15.75" x14ac:dyDescent="0.25">
      <c r="B20" s="70">
        <v>14</v>
      </c>
      <c r="C20" s="172" t="s">
        <v>124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4"/>
      <c r="S20" s="71"/>
    </row>
    <row r="21" spans="2:19" ht="15.75" x14ac:dyDescent="0.25">
      <c r="B21" s="70">
        <v>15</v>
      </c>
      <c r="C21" s="172" t="s">
        <v>125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4"/>
      <c r="S21" s="71"/>
    </row>
    <row r="22" spans="2:19" ht="15.75" x14ac:dyDescent="0.25">
      <c r="B22" s="70">
        <v>16</v>
      </c>
      <c r="C22" s="172" t="s">
        <v>126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4"/>
      <c r="S22" s="26"/>
    </row>
    <row r="23" spans="2:19" ht="15.75" x14ac:dyDescent="0.25">
      <c r="B23" s="70">
        <v>17</v>
      </c>
      <c r="C23" s="172" t="s">
        <v>127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4"/>
      <c r="S23" s="26"/>
    </row>
    <row r="24" spans="2:19" ht="15.75" x14ac:dyDescent="0.25">
      <c r="B24" s="70">
        <v>18</v>
      </c>
      <c r="C24" s="172" t="s">
        <v>128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4"/>
      <c r="S24" s="26"/>
    </row>
    <row r="25" spans="2:19" ht="15.75" x14ac:dyDescent="0.25">
      <c r="B25" s="70">
        <v>19</v>
      </c>
      <c r="C25" s="172" t="s">
        <v>129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4"/>
      <c r="S25" s="26"/>
    </row>
    <row r="26" spans="2:19" ht="15.75" x14ac:dyDescent="0.25">
      <c r="B26" s="70">
        <v>20</v>
      </c>
      <c r="C26" s="172" t="s">
        <v>130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4"/>
      <c r="S26" s="26"/>
    </row>
    <row r="27" spans="2:19" ht="15.75" x14ac:dyDescent="0.25">
      <c r="B27" s="70">
        <v>21</v>
      </c>
      <c r="C27" s="172" t="s">
        <v>131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4"/>
      <c r="S27" s="26"/>
    </row>
    <row r="28" spans="2:19" ht="15.75" x14ac:dyDescent="0.25">
      <c r="B28" s="70">
        <v>22</v>
      </c>
      <c r="C28" s="172" t="s">
        <v>132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4"/>
      <c r="S28" s="26"/>
    </row>
    <row r="29" spans="2:19" ht="15.75" x14ac:dyDescent="0.25">
      <c r="B29" s="70">
        <v>23</v>
      </c>
      <c r="C29" s="172" t="s">
        <v>133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4"/>
      <c r="S29" s="26"/>
    </row>
    <row r="30" spans="2:19" ht="15.75" x14ac:dyDescent="0.25">
      <c r="B30" s="70">
        <v>24</v>
      </c>
      <c r="C30" s="172" t="s">
        <v>134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4"/>
      <c r="S30" s="26"/>
    </row>
    <row r="31" spans="2:19" ht="15.75" x14ac:dyDescent="0.25">
      <c r="B31" s="70">
        <v>25</v>
      </c>
      <c r="C31" s="172" t="s">
        <v>135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4"/>
      <c r="S31" s="26"/>
    </row>
    <row r="32" spans="2:19" ht="15.75" x14ac:dyDescent="0.25">
      <c r="B32" s="70">
        <v>26</v>
      </c>
      <c r="C32" s="172" t="s">
        <v>136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4"/>
      <c r="S32" s="26"/>
    </row>
    <row r="33" spans="2:19" ht="15.75" x14ac:dyDescent="0.25">
      <c r="B33" s="70">
        <v>27</v>
      </c>
      <c r="C33" s="172" t="s">
        <v>137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4"/>
      <c r="S33" s="26"/>
    </row>
    <row r="34" spans="2:19" ht="15.75" x14ac:dyDescent="0.25">
      <c r="B34" s="70">
        <v>28</v>
      </c>
      <c r="C34" s="172" t="s">
        <v>138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4"/>
      <c r="S34" s="26"/>
    </row>
    <row r="35" spans="2:19" ht="15.75" x14ac:dyDescent="0.25">
      <c r="B35" s="70">
        <v>29</v>
      </c>
      <c r="C35" s="172" t="s">
        <v>139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4"/>
      <c r="S35" s="26"/>
    </row>
    <row r="36" spans="2:19" ht="15.75" x14ac:dyDescent="0.25">
      <c r="B36" s="70">
        <v>30</v>
      </c>
      <c r="C36" s="172" t="s">
        <v>140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4"/>
      <c r="S36" s="26"/>
    </row>
    <row r="37" spans="2:19" ht="15.75" x14ac:dyDescent="0.25">
      <c r="B37" s="70">
        <v>31</v>
      </c>
      <c r="C37" s="172" t="s">
        <v>141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4"/>
      <c r="S37" s="26"/>
    </row>
    <row r="38" spans="2:19" ht="15.75" x14ac:dyDescent="0.25">
      <c r="B38" s="70">
        <v>32</v>
      </c>
      <c r="C38" s="172" t="s">
        <v>142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4"/>
      <c r="S38" s="26"/>
    </row>
    <row r="39" spans="2:19" ht="15.75" x14ac:dyDescent="0.25">
      <c r="B39" s="70">
        <v>33</v>
      </c>
      <c r="C39" s="172" t="s">
        <v>143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4"/>
      <c r="S39" s="26"/>
    </row>
    <row r="40" spans="2:19" ht="15.75" x14ac:dyDescent="0.25">
      <c r="B40" s="70">
        <v>34</v>
      </c>
      <c r="C40" s="172" t="s">
        <v>144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4"/>
      <c r="S40" s="26"/>
    </row>
    <row r="41" spans="2:19" ht="15.75" x14ac:dyDescent="0.25">
      <c r="B41" s="70">
        <v>35</v>
      </c>
      <c r="C41" s="172" t="s">
        <v>145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4"/>
      <c r="S41" s="26"/>
    </row>
    <row r="42" spans="2:19" ht="15.75" x14ac:dyDescent="0.25">
      <c r="B42" s="70">
        <v>36</v>
      </c>
      <c r="C42" s="172" t="s">
        <v>146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4"/>
      <c r="S42" s="26"/>
    </row>
    <row r="43" spans="2:19" ht="15.75" x14ac:dyDescent="0.25">
      <c r="B43" s="70">
        <v>37</v>
      </c>
      <c r="C43" s="172" t="s">
        <v>147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4"/>
      <c r="S43" s="26"/>
    </row>
    <row r="44" spans="2:19" ht="15.75" x14ac:dyDescent="0.25">
      <c r="B44" s="70">
        <v>38</v>
      </c>
      <c r="C44" s="172" t="s">
        <v>148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4"/>
      <c r="S44" s="26"/>
    </row>
    <row r="45" spans="2:19" ht="15.75" x14ac:dyDescent="0.25">
      <c r="B45" s="70">
        <v>39</v>
      </c>
      <c r="C45" s="172" t="s">
        <v>149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4"/>
      <c r="S45" s="26"/>
    </row>
    <row r="46" spans="2:19" ht="15.75" x14ac:dyDescent="0.25">
      <c r="B46" s="70">
        <v>40</v>
      </c>
      <c r="C46" s="172" t="s">
        <v>150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4"/>
      <c r="S46" s="26"/>
    </row>
    <row r="47" spans="2:19" ht="15.75" x14ac:dyDescent="0.25">
      <c r="B47" s="70">
        <v>41</v>
      </c>
      <c r="C47" s="172" t="s">
        <v>151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4"/>
      <c r="S47" s="26"/>
    </row>
    <row r="48" spans="2:19" ht="15.75" x14ac:dyDescent="0.25">
      <c r="B48" s="70">
        <v>42</v>
      </c>
      <c r="C48" s="172" t="s">
        <v>152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4"/>
      <c r="S48" s="26"/>
    </row>
    <row r="49" spans="2:19" ht="15.75" x14ac:dyDescent="0.25">
      <c r="B49" s="70">
        <v>43</v>
      </c>
      <c r="C49" s="172" t="s">
        <v>153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4"/>
      <c r="S49" s="26"/>
    </row>
    <row r="50" spans="2:19" ht="15.75" x14ac:dyDescent="0.25">
      <c r="B50" s="70">
        <v>44</v>
      </c>
      <c r="C50" s="172" t="s">
        <v>154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4"/>
      <c r="S50" s="26"/>
    </row>
    <row r="51" spans="2:19" ht="15.75" x14ac:dyDescent="0.25">
      <c r="B51" s="70">
        <v>45</v>
      </c>
      <c r="C51" s="172" t="s">
        <v>155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4"/>
      <c r="S51" s="26"/>
    </row>
    <row r="52" spans="2:19" ht="15.75" x14ac:dyDescent="0.25">
      <c r="B52" s="70">
        <v>46</v>
      </c>
      <c r="C52" s="172" t="s">
        <v>156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4"/>
      <c r="S52" s="26"/>
    </row>
    <row r="53" spans="2:19" ht="15.75" x14ac:dyDescent="0.25">
      <c r="B53" s="70">
        <v>47</v>
      </c>
      <c r="C53" s="172" t="s">
        <v>157</v>
      </c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4"/>
      <c r="S53" s="26"/>
    </row>
    <row r="54" spans="2:19" ht="15.75" x14ac:dyDescent="0.25">
      <c r="B54" s="70">
        <v>48</v>
      </c>
      <c r="C54" s="172" t="s">
        <v>158</v>
      </c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4"/>
      <c r="S54" s="26"/>
    </row>
    <row r="55" spans="2:19" ht="15.75" x14ac:dyDescent="0.25">
      <c r="B55" s="70">
        <v>49</v>
      </c>
      <c r="C55" s="172" t="s">
        <v>159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4"/>
      <c r="S55" s="26"/>
    </row>
    <row r="56" spans="2:19" ht="15.75" x14ac:dyDescent="0.25">
      <c r="B56" s="70">
        <v>50</v>
      </c>
      <c r="C56" s="172" t="s">
        <v>160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4"/>
      <c r="S56" s="26"/>
    </row>
    <row r="57" spans="2:19" ht="15.75" x14ac:dyDescent="0.25">
      <c r="B57" s="70">
        <v>51</v>
      </c>
      <c r="C57" s="172" t="s">
        <v>161</v>
      </c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4"/>
      <c r="S57" s="26"/>
    </row>
    <row r="58" spans="2:19" ht="15.75" x14ac:dyDescent="0.25">
      <c r="B58" s="70">
        <v>52</v>
      </c>
      <c r="C58" s="172" t="s">
        <v>162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4"/>
      <c r="S58" s="26"/>
    </row>
    <row r="59" spans="2:19" ht="15.75" x14ac:dyDescent="0.25">
      <c r="B59" s="70">
        <v>53</v>
      </c>
      <c r="C59" s="172" t="s">
        <v>163</v>
      </c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4"/>
      <c r="S59" s="26"/>
    </row>
    <row r="60" spans="2:19" ht="15.75" x14ac:dyDescent="0.25">
      <c r="B60" s="70">
        <v>54</v>
      </c>
      <c r="C60" s="172" t="s">
        <v>164</v>
      </c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4"/>
      <c r="S60" s="26"/>
    </row>
    <row r="61" spans="2:19" ht="15.75" x14ac:dyDescent="0.25">
      <c r="B61" s="70">
        <v>55</v>
      </c>
      <c r="C61" s="172" t="s">
        <v>165</v>
      </c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4"/>
      <c r="S61" s="26"/>
    </row>
    <row r="62" spans="2:19" ht="15.75" x14ac:dyDescent="0.25">
      <c r="B62" s="70">
        <v>56</v>
      </c>
      <c r="C62" s="172" t="s">
        <v>166</v>
      </c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4"/>
      <c r="S62" s="26"/>
    </row>
    <row r="63" spans="2:19" ht="15.75" x14ac:dyDescent="0.25">
      <c r="B63" s="70">
        <v>57</v>
      </c>
      <c r="C63" s="172" t="s">
        <v>167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4"/>
      <c r="S63" s="26"/>
    </row>
    <row r="64" spans="2:19" ht="15.75" x14ac:dyDescent="0.25">
      <c r="B64" s="70">
        <v>58</v>
      </c>
      <c r="C64" s="172" t="s">
        <v>168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4"/>
      <c r="S64" s="26"/>
    </row>
    <row r="65" spans="2:19" ht="15.75" x14ac:dyDescent="0.25">
      <c r="B65" s="70">
        <v>59</v>
      </c>
      <c r="C65" s="172" t="s">
        <v>169</v>
      </c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4"/>
      <c r="S65" s="26"/>
    </row>
    <row r="66" spans="2:19" ht="15.75" x14ac:dyDescent="0.25">
      <c r="B66" s="70">
        <v>60</v>
      </c>
      <c r="C66" s="172" t="s">
        <v>170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4"/>
      <c r="S66" s="26"/>
    </row>
    <row r="67" spans="2:19" ht="15.75" x14ac:dyDescent="0.25">
      <c r="B67" s="70">
        <v>61</v>
      </c>
      <c r="C67" s="172" t="s">
        <v>171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4"/>
      <c r="S67" s="26"/>
    </row>
    <row r="68" spans="2:19" ht="15.75" x14ac:dyDescent="0.25">
      <c r="B68" s="70">
        <v>62</v>
      </c>
      <c r="C68" s="172" t="s">
        <v>172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4"/>
      <c r="S68" s="26"/>
    </row>
    <row r="69" spans="2:19" ht="15.75" x14ac:dyDescent="0.25">
      <c r="B69" s="70">
        <v>63</v>
      </c>
      <c r="C69" s="172" t="s">
        <v>173</v>
      </c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4"/>
      <c r="S69" s="26"/>
    </row>
    <row r="70" spans="2:19" ht="15.75" x14ac:dyDescent="0.25">
      <c r="B70" s="70">
        <v>64</v>
      </c>
      <c r="C70" s="172" t="s">
        <v>174</v>
      </c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4"/>
      <c r="S70" s="26"/>
    </row>
    <row r="71" spans="2:19" ht="15.75" x14ac:dyDescent="0.25">
      <c r="B71" s="70">
        <v>65</v>
      </c>
      <c r="C71" s="172" t="s">
        <v>175</v>
      </c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4"/>
      <c r="S71" s="26"/>
    </row>
    <row r="72" spans="2:19" ht="15.75" x14ac:dyDescent="0.25">
      <c r="B72" s="70">
        <v>66</v>
      </c>
      <c r="C72" s="172" t="s">
        <v>176</v>
      </c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4"/>
      <c r="S72" s="26"/>
    </row>
    <row r="73" spans="2:19" ht="15.75" x14ac:dyDescent="0.25">
      <c r="B73" s="70">
        <v>67</v>
      </c>
      <c r="C73" s="172" t="s">
        <v>177</v>
      </c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4"/>
      <c r="S73" s="26"/>
    </row>
    <row r="74" spans="2:19" ht="15.75" x14ac:dyDescent="0.25">
      <c r="B74" s="70">
        <v>68</v>
      </c>
      <c r="C74" s="172" t="s">
        <v>178</v>
      </c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4"/>
      <c r="S74" s="26"/>
    </row>
    <row r="75" spans="2:19" ht="15.75" x14ac:dyDescent="0.25">
      <c r="B75" s="70">
        <v>69</v>
      </c>
      <c r="C75" s="172" t="s">
        <v>179</v>
      </c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4"/>
      <c r="S75" s="26"/>
    </row>
  </sheetData>
  <mergeCells count="75">
    <mergeCell ref="G3:H3"/>
    <mergeCell ref="B5:S5"/>
    <mergeCell ref="C14:R14"/>
    <mergeCell ref="C15:R15"/>
    <mergeCell ref="C16:R16"/>
    <mergeCell ref="C17:R17"/>
    <mergeCell ref="C7:R7"/>
    <mergeCell ref="C39:R39"/>
    <mergeCell ref="C40:R40"/>
    <mergeCell ref="C13:R13"/>
    <mergeCell ref="C28:R28"/>
    <mergeCell ref="C29:R29"/>
    <mergeCell ref="C30:R30"/>
    <mergeCell ref="C24:R24"/>
    <mergeCell ref="C25:R25"/>
    <mergeCell ref="C26:R26"/>
    <mergeCell ref="C31:R31"/>
    <mergeCell ref="C32:R32"/>
    <mergeCell ref="C33:R33"/>
    <mergeCell ref="C34:R34"/>
    <mergeCell ref="C74:R74"/>
    <mergeCell ref="C51:R51"/>
    <mergeCell ref="C52:R52"/>
    <mergeCell ref="C53:R53"/>
    <mergeCell ref="C54:R54"/>
    <mergeCell ref="C70:R70"/>
    <mergeCell ref="C71:R71"/>
    <mergeCell ref="C72:R72"/>
    <mergeCell ref="C73:R73"/>
    <mergeCell ref="C64:R64"/>
    <mergeCell ref="C65:R65"/>
    <mergeCell ref="C66:R66"/>
    <mergeCell ref="C68:R68"/>
    <mergeCell ref="C41:R41"/>
    <mergeCell ref="C42:R42"/>
    <mergeCell ref="C37:R37"/>
    <mergeCell ref="C38:R38"/>
    <mergeCell ref="C23:R23"/>
    <mergeCell ref="C27:R27"/>
    <mergeCell ref="C67:R67"/>
    <mergeCell ref="C61:R61"/>
    <mergeCell ref="C62:R62"/>
    <mergeCell ref="C63:R63"/>
    <mergeCell ref="G2:R2"/>
    <mergeCell ref="C6:R6"/>
    <mergeCell ref="C55:R55"/>
    <mergeCell ref="C56:R56"/>
    <mergeCell ref="C57:R57"/>
    <mergeCell ref="C43:R43"/>
    <mergeCell ref="C44:R44"/>
    <mergeCell ref="C45:R45"/>
    <mergeCell ref="C46:R46"/>
    <mergeCell ref="C47:R47"/>
    <mergeCell ref="C49:R49"/>
    <mergeCell ref="C50:R50"/>
    <mergeCell ref="C8:R8"/>
    <mergeCell ref="C9:R9"/>
    <mergeCell ref="C10:R10"/>
    <mergeCell ref="C11:R11"/>
    <mergeCell ref="C48:R48"/>
    <mergeCell ref="J3:K3"/>
    <mergeCell ref="L3:R3"/>
    <mergeCell ref="C35:R35"/>
    <mergeCell ref="C75:R75"/>
    <mergeCell ref="C58:R58"/>
    <mergeCell ref="C59:R59"/>
    <mergeCell ref="C60:R60"/>
    <mergeCell ref="C69:R69"/>
    <mergeCell ref="C12:R12"/>
    <mergeCell ref="C36:R36"/>
    <mergeCell ref="C18:R18"/>
    <mergeCell ref="C19:R19"/>
    <mergeCell ref="C20:R20"/>
    <mergeCell ref="C21:R21"/>
    <mergeCell ref="C22:R22"/>
  </mergeCells>
  <dataValidations count="1">
    <dataValidation type="list" allowBlank="1" showInputMessage="1" showErrorMessage="1" sqref="S7:S15">
      <formula1>Questões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24"/>
  <sheetViews>
    <sheetView showGridLines="0" zoomScaleNormal="100" workbookViewId="0">
      <selection activeCell="H2" sqref="H2:Q2"/>
    </sheetView>
  </sheetViews>
  <sheetFormatPr defaultRowHeight="15" x14ac:dyDescent="0.25"/>
  <cols>
    <col min="1" max="1" width="2" customWidth="1"/>
    <col min="2" max="2" width="6.140625" customWidth="1"/>
    <col min="3" max="3" width="3.85546875" customWidth="1"/>
    <col min="4" max="4" width="10.5703125" customWidth="1"/>
    <col min="5" max="11" width="9.7109375" customWidth="1"/>
    <col min="12" max="12" width="10.85546875" customWidth="1"/>
    <col min="13" max="13" width="10.7109375" customWidth="1"/>
    <col min="14" max="14" width="13.5703125" bestFit="1" customWidth="1"/>
    <col min="15" max="15" width="11.42578125" customWidth="1"/>
    <col min="16" max="16" width="10.28515625" bestFit="1" customWidth="1"/>
    <col min="17" max="17" width="14.28515625" bestFit="1" customWidth="1"/>
    <col min="18" max="18" width="13.85546875" customWidth="1"/>
  </cols>
  <sheetData>
    <row r="1" spans="2:18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7"/>
    </row>
    <row r="2" spans="2:18" x14ac:dyDescent="0.25">
      <c r="B2" s="8"/>
      <c r="C2" s="9"/>
      <c r="D2" s="9"/>
      <c r="E2" s="9"/>
      <c r="F2" s="9"/>
      <c r="G2" s="9"/>
      <c r="H2" s="181" t="s">
        <v>75</v>
      </c>
      <c r="I2" s="182"/>
      <c r="J2" s="182"/>
      <c r="K2" s="182"/>
      <c r="L2" s="182"/>
      <c r="M2" s="182"/>
      <c r="N2" s="182"/>
      <c r="O2" s="182"/>
      <c r="P2" s="182"/>
      <c r="Q2" s="183"/>
      <c r="R2" s="28"/>
    </row>
    <row r="3" spans="2:18" x14ac:dyDescent="0.25">
      <c r="B3" s="8"/>
      <c r="C3" s="9"/>
      <c r="D3" s="9"/>
      <c r="E3" s="9"/>
      <c r="F3" s="9"/>
      <c r="G3" s="9"/>
      <c r="H3" s="184" t="s">
        <v>11</v>
      </c>
      <c r="I3" s="185"/>
      <c r="J3" s="73">
        <f>Probabildiade_Impacto!F3</f>
        <v>999</v>
      </c>
      <c r="K3" s="184" t="s">
        <v>12</v>
      </c>
      <c r="L3" s="185"/>
      <c r="M3" s="74" t="str">
        <f>Probabildiade_Impacto!H3</f>
        <v>Projeto gp4us</v>
      </c>
      <c r="N3" s="75"/>
      <c r="O3" s="75"/>
      <c r="P3" s="75"/>
      <c r="Q3" s="76"/>
      <c r="R3" s="28"/>
    </row>
    <row r="4" spans="2:18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3"/>
    </row>
    <row r="5" spans="2:18" ht="15" customHeight="1" x14ac:dyDescent="0.25">
      <c r="B5" s="188" t="s">
        <v>0</v>
      </c>
      <c r="C5" s="178" t="s">
        <v>78</v>
      </c>
      <c r="D5" s="179"/>
      <c r="E5" s="189" t="s">
        <v>1</v>
      </c>
      <c r="F5" s="190"/>
      <c r="G5" s="190"/>
      <c r="H5" s="191"/>
      <c r="I5" s="195" t="s">
        <v>76</v>
      </c>
      <c r="J5" s="195"/>
      <c r="K5" s="195"/>
      <c r="L5" s="195"/>
      <c r="M5" s="195"/>
      <c r="N5" s="196" t="s">
        <v>7</v>
      </c>
      <c r="O5" s="196" t="s">
        <v>15</v>
      </c>
      <c r="P5" s="180" t="s">
        <v>82</v>
      </c>
      <c r="Q5" s="178" t="s">
        <v>77</v>
      </c>
      <c r="R5" s="179"/>
    </row>
    <row r="6" spans="2:18" x14ac:dyDescent="0.25">
      <c r="B6" s="180"/>
      <c r="C6" s="197"/>
      <c r="D6" s="198"/>
      <c r="E6" s="192"/>
      <c r="F6" s="193"/>
      <c r="G6" s="193"/>
      <c r="H6" s="194"/>
      <c r="I6" s="62" t="s">
        <v>3</v>
      </c>
      <c r="J6" s="62" t="s">
        <v>21</v>
      </c>
      <c r="K6" s="62" t="s">
        <v>4</v>
      </c>
      <c r="L6" s="62" t="s">
        <v>5</v>
      </c>
      <c r="M6" s="62" t="s">
        <v>6</v>
      </c>
      <c r="N6" s="188"/>
      <c r="O6" s="188"/>
      <c r="P6" s="180"/>
      <c r="Q6" s="63" t="s">
        <v>83</v>
      </c>
      <c r="R6" s="63" t="s">
        <v>84</v>
      </c>
    </row>
    <row r="7" spans="2:18" x14ac:dyDescent="0.25">
      <c r="B7" s="1">
        <v>1</v>
      </c>
      <c r="C7" s="1">
        <f>IF(D7="Negativo",0,1)</f>
        <v>0</v>
      </c>
      <c r="D7" s="11" t="s">
        <v>80</v>
      </c>
      <c r="E7" s="143" t="s">
        <v>8</v>
      </c>
      <c r="F7" s="144"/>
      <c r="G7" s="144"/>
      <c r="H7" s="145"/>
      <c r="I7" s="1">
        <v>0.5</v>
      </c>
      <c r="J7" s="1">
        <v>0.7</v>
      </c>
      <c r="K7" s="1">
        <v>0.3</v>
      </c>
      <c r="L7" s="1">
        <v>0.1</v>
      </c>
      <c r="M7" s="52">
        <f>LARGE(I7:L7, 1)</f>
        <v>0.7</v>
      </c>
      <c r="N7" s="1">
        <v>0.3</v>
      </c>
      <c r="O7" s="1">
        <f>M7*N7</f>
        <v>0.21</v>
      </c>
      <c r="P7" s="1">
        <f>IF(O7&lt;=Probabildiade_Impacto!$D$18,1,IF(O7&lt;=Probabildiade_Impacto!$D$19,2,3))</f>
        <v>2</v>
      </c>
      <c r="Q7" s="51">
        <v>5000</v>
      </c>
      <c r="R7" s="51">
        <f t="shared" ref="R7:R21" si="0">Q7*O7</f>
        <v>1050</v>
      </c>
    </row>
    <row r="8" spans="2:18" x14ac:dyDescent="0.25">
      <c r="B8" s="1">
        <v>2</v>
      </c>
      <c r="C8" s="1">
        <f>IF(D8="Negativo",0,1)</f>
        <v>0</v>
      </c>
      <c r="D8" s="11" t="s">
        <v>80</v>
      </c>
      <c r="E8" s="143" t="s">
        <v>10</v>
      </c>
      <c r="F8" s="144"/>
      <c r="G8" s="144"/>
      <c r="H8" s="145"/>
      <c r="I8" s="1">
        <v>0.3</v>
      </c>
      <c r="J8" s="1">
        <v>0.5</v>
      </c>
      <c r="K8" s="1">
        <v>0.1</v>
      </c>
      <c r="L8" s="1">
        <v>0.7</v>
      </c>
      <c r="M8" s="52">
        <f>LARGE(I8:L8, 1)</f>
        <v>0.7</v>
      </c>
      <c r="N8" s="1">
        <v>0.7</v>
      </c>
      <c r="O8" s="1">
        <f>M8*N8</f>
        <v>0.48999999999999994</v>
      </c>
      <c r="P8" s="1">
        <f>IF(O8&lt;=Probabildiade_Impacto!$D$18,1,IF(O8&lt;=Probabildiade_Impacto!$D$19,2,3))</f>
        <v>3</v>
      </c>
      <c r="Q8" s="51">
        <v>9000</v>
      </c>
      <c r="R8" s="51">
        <f t="shared" si="0"/>
        <v>4409.9999999999991</v>
      </c>
    </row>
    <row r="9" spans="2:18" x14ac:dyDescent="0.25">
      <c r="B9" s="1">
        <v>3</v>
      </c>
      <c r="C9" s="1">
        <f>IF(D9="Negativo",0,1)</f>
        <v>0</v>
      </c>
      <c r="D9" s="11" t="s">
        <v>80</v>
      </c>
      <c r="E9" s="143" t="s">
        <v>9</v>
      </c>
      <c r="F9" s="144"/>
      <c r="G9" s="144"/>
      <c r="H9" s="145"/>
      <c r="I9" s="1">
        <v>0.6</v>
      </c>
      <c r="J9" s="1">
        <v>0.3</v>
      </c>
      <c r="K9" s="1">
        <v>0.1</v>
      </c>
      <c r="L9" s="1">
        <v>0.4</v>
      </c>
      <c r="M9" s="52">
        <f>LARGE(I9:L9, 1)</f>
        <v>0.6</v>
      </c>
      <c r="N9" s="1">
        <v>0.4</v>
      </c>
      <c r="O9" s="1">
        <f>M9*N9</f>
        <v>0.24</v>
      </c>
      <c r="P9" s="1">
        <f>IF(O9&lt;=Probabildiade_Impacto!$D$18,1,IF(O9&lt;=Probabildiade_Impacto!$D$19,2,3))</f>
        <v>2</v>
      </c>
      <c r="Q9" s="51">
        <v>3250</v>
      </c>
      <c r="R9" s="51">
        <f t="shared" si="0"/>
        <v>780</v>
      </c>
    </row>
    <row r="10" spans="2:18" x14ac:dyDescent="0.25">
      <c r="B10" s="1">
        <v>4</v>
      </c>
      <c r="C10" s="1">
        <f>IF(D10="Negativo",0,1)</f>
        <v>0</v>
      </c>
      <c r="D10" s="11" t="s">
        <v>80</v>
      </c>
      <c r="E10" s="143" t="s">
        <v>64</v>
      </c>
      <c r="F10" s="144"/>
      <c r="G10" s="144"/>
      <c r="H10" s="145"/>
      <c r="I10" s="1">
        <v>0.9</v>
      </c>
      <c r="J10" s="1">
        <v>0.7</v>
      </c>
      <c r="K10" s="1">
        <v>0.5</v>
      </c>
      <c r="L10" s="1">
        <v>0.8</v>
      </c>
      <c r="M10" s="52">
        <f>LARGE(I10:L10, 1)</f>
        <v>0.9</v>
      </c>
      <c r="N10" s="1">
        <v>0.1</v>
      </c>
      <c r="O10" s="1">
        <f>M10*N10</f>
        <v>9.0000000000000011E-2</v>
      </c>
      <c r="P10" s="1">
        <f>IF(O10&lt;=Probabildiade_Impacto!$D$18,1,IF(O10&lt;=Probabildiade_Impacto!$D$19,2,3))</f>
        <v>1</v>
      </c>
      <c r="Q10" s="51">
        <v>100000</v>
      </c>
      <c r="R10" s="51">
        <f t="shared" si="0"/>
        <v>9000.0000000000018</v>
      </c>
    </row>
    <row r="11" spans="2:18" x14ac:dyDescent="0.25">
      <c r="B11" s="1">
        <v>5</v>
      </c>
      <c r="C11" s="1">
        <f>IF(D11="Negativo",0,1)</f>
        <v>1</v>
      </c>
      <c r="D11" s="11" t="s">
        <v>79</v>
      </c>
      <c r="E11" s="143" t="s">
        <v>81</v>
      </c>
      <c r="F11" s="144"/>
      <c r="G11" s="144"/>
      <c r="H11" s="145"/>
      <c r="I11" s="1">
        <v>0.4</v>
      </c>
      <c r="J11" s="1">
        <v>0.8</v>
      </c>
      <c r="K11" s="1">
        <v>0.2</v>
      </c>
      <c r="L11" s="1">
        <v>0.5</v>
      </c>
      <c r="M11" s="52">
        <f>LARGE(I11:L11, 1)</f>
        <v>0.8</v>
      </c>
      <c r="N11" s="1">
        <v>0.6</v>
      </c>
      <c r="O11" s="1">
        <f t="shared" ref="O11:O21" si="1">M11*N11</f>
        <v>0.48</v>
      </c>
      <c r="P11" s="1">
        <f>IF(O11&lt;=Probabildiade_Impacto!$D$18,1,IF(O11&lt;=Probabildiade_Impacto!$D$19,2,3))</f>
        <v>3</v>
      </c>
      <c r="Q11" s="51">
        <v>70000</v>
      </c>
      <c r="R11" s="51">
        <f t="shared" si="0"/>
        <v>33600</v>
      </c>
    </row>
    <row r="12" spans="2:18" x14ac:dyDescent="0.25">
      <c r="B12" s="1">
        <v>6</v>
      </c>
      <c r="C12" s="1"/>
      <c r="D12" s="11"/>
      <c r="E12" s="143"/>
      <c r="F12" s="144"/>
      <c r="G12" s="144"/>
      <c r="H12" s="145"/>
      <c r="I12" s="1"/>
      <c r="J12" s="1"/>
      <c r="K12" s="1"/>
      <c r="L12" s="1"/>
      <c r="M12" s="52"/>
      <c r="N12" s="1"/>
      <c r="O12" s="1">
        <f t="shared" si="1"/>
        <v>0</v>
      </c>
      <c r="P12" s="1"/>
      <c r="Q12" s="51">
        <v>0</v>
      </c>
      <c r="R12" s="51">
        <f t="shared" si="0"/>
        <v>0</v>
      </c>
    </row>
    <row r="13" spans="2:18" x14ac:dyDescent="0.25">
      <c r="B13" s="1">
        <v>7</v>
      </c>
      <c r="C13" s="1"/>
      <c r="D13" s="11"/>
      <c r="E13" s="143"/>
      <c r="F13" s="144"/>
      <c r="G13" s="144"/>
      <c r="H13" s="145"/>
      <c r="I13" s="1"/>
      <c r="J13" s="1"/>
      <c r="K13" s="1"/>
      <c r="L13" s="1"/>
      <c r="M13" s="52"/>
      <c r="N13" s="1"/>
      <c r="O13" s="1">
        <f t="shared" si="1"/>
        <v>0</v>
      </c>
      <c r="P13" s="1"/>
      <c r="Q13" s="51">
        <v>0</v>
      </c>
      <c r="R13" s="51">
        <f t="shared" si="0"/>
        <v>0</v>
      </c>
    </row>
    <row r="14" spans="2:18" x14ac:dyDescent="0.25">
      <c r="B14" s="1">
        <v>8</v>
      </c>
      <c r="C14" s="1"/>
      <c r="D14" s="11"/>
      <c r="E14" s="143"/>
      <c r="F14" s="144"/>
      <c r="G14" s="144"/>
      <c r="H14" s="145"/>
      <c r="I14" s="1"/>
      <c r="J14" s="1"/>
      <c r="K14" s="1"/>
      <c r="L14" s="1"/>
      <c r="M14" s="52"/>
      <c r="N14" s="1"/>
      <c r="O14" s="1">
        <f t="shared" si="1"/>
        <v>0</v>
      </c>
      <c r="P14" s="1"/>
      <c r="Q14" s="51">
        <v>0</v>
      </c>
      <c r="R14" s="51">
        <f t="shared" si="0"/>
        <v>0</v>
      </c>
    </row>
    <row r="15" spans="2:18" x14ac:dyDescent="0.25">
      <c r="B15" s="1">
        <v>9</v>
      </c>
      <c r="C15" s="1"/>
      <c r="D15" s="11"/>
      <c r="E15" s="143"/>
      <c r="F15" s="144"/>
      <c r="G15" s="144"/>
      <c r="H15" s="145"/>
      <c r="I15" s="1"/>
      <c r="J15" s="1"/>
      <c r="K15" s="1"/>
      <c r="L15" s="1"/>
      <c r="M15" s="52"/>
      <c r="N15" s="1"/>
      <c r="O15" s="1">
        <f t="shared" si="1"/>
        <v>0</v>
      </c>
      <c r="P15" s="1"/>
      <c r="Q15" s="51">
        <v>0</v>
      </c>
      <c r="R15" s="51">
        <f t="shared" si="0"/>
        <v>0</v>
      </c>
    </row>
    <row r="16" spans="2:18" x14ac:dyDescent="0.25">
      <c r="B16" s="1">
        <v>10</v>
      </c>
      <c r="C16" s="1"/>
      <c r="D16" s="11"/>
      <c r="E16" s="143"/>
      <c r="F16" s="144"/>
      <c r="G16" s="144"/>
      <c r="H16" s="145"/>
      <c r="I16" s="1"/>
      <c r="J16" s="1"/>
      <c r="K16" s="1"/>
      <c r="L16" s="1"/>
      <c r="M16" s="52"/>
      <c r="N16" s="1"/>
      <c r="O16" s="1">
        <f t="shared" si="1"/>
        <v>0</v>
      </c>
      <c r="P16" s="1"/>
      <c r="Q16" s="51">
        <v>0</v>
      </c>
      <c r="R16" s="51">
        <f t="shared" si="0"/>
        <v>0</v>
      </c>
    </row>
    <row r="17" spans="2:18" x14ac:dyDescent="0.25">
      <c r="B17" s="1">
        <v>11</v>
      </c>
      <c r="C17" s="1"/>
      <c r="D17" s="11"/>
      <c r="E17" s="143"/>
      <c r="F17" s="144"/>
      <c r="G17" s="144"/>
      <c r="H17" s="145"/>
      <c r="I17" s="1"/>
      <c r="J17" s="1"/>
      <c r="K17" s="1"/>
      <c r="L17" s="1"/>
      <c r="M17" s="52"/>
      <c r="N17" s="1"/>
      <c r="O17" s="1">
        <f t="shared" si="1"/>
        <v>0</v>
      </c>
      <c r="P17" s="1"/>
      <c r="Q17" s="51">
        <v>0</v>
      </c>
      <c r="R17" s="51">
        <f t="shared" si="0"/>
        <v>0</v>
      </c>
    </row>
    <row r="18" spans="2:18" x14ac:dyDescent="0.25">
      <c r="B18" s="1">
        <v>12</v>
      </c>
      <c r="C18" s="1"/>
      <c r="D18" s="11"/>
      <c r="E18" s="143"/>
      <c r="F18" s="144"/>
      <c r="G18" s="144"/>
      <c r="H18" s="145"/>
      <c r="I18" s="1"/>
      <c r="J18" s="1"/>
      <c r="K18" s="1"/>
      <c r="L18" s="1"/>
      <c r="M18" s="52"/>
      <c r="N18" s="1"/>
      <c r="O18" s="1">
        <f t="shared" si="1"/>
        <v>0</v>
      </c>
      <c r="P18" s="1"/>
      <c r="Q18" s="51">
        <v>0</v>
      </c>
      <c r="R18" s="51">
        <f t="shared" si="0"/>
        <v>0</v>
      </c>
    </row>
    <row r="19" spans="2:18" x14ac:dyDescent="0.25">
      <c r="B19" s="1">
        <v>13</v>
      </c>
      <c r="C19" s="1"/>
      <c r="D19" s="11"/>
      <c r="E19" s="143"/>
      <c r="F19" s="144"/>
      <c r="G19" s="144"/>
      <c r="H19" s="145"/>
      <c r="I19" s="1"/>
      <c r="J19" s="1"/>
      <c r="K19" s="1"/>
      <c r="L19" s="1"/>
      <c r="M19" s="52"/>
      <c r="N19" s="1"/>
      <c r="O19" s="1">
        <f t="shared" si="1"/>
        <v>0</v>
      </c>
      <c r="P19" s="1"/>
      <c r="Q19" s="51">
        <v>0</v>
      </c>
      <c r="R19" s="51">
        <f t="shared" si="0"/>
        <v>0</v>
      </c>
    </row>
    <row r="20" spans="2:18" x14ac:dyDescent="0.25">
      <c r="B20" s="1">
        <v>14</v>
      </c>
      <c r="C20" s="1"/>
      <c r="D20" s="11"/>
      <c r="E20" s="143"/>
      <c r="F20" s="144"/>
      <c r="G20" s="144"/>
      <c r="H20" s="145"/>
      <c r="I20" s="1"/>
      <c r="J20" s="1"/>
      <c r="K20" s="1"/>
      <c r="L20" s="1"/>
      <c r="M20" s="52"/>
      <c r="N20" s="1"/>
      <c r="O20" s="1">
        <f t="shared" si="1"/>
        <v>0</v>
      </c>
      <c r="P20" s="1"/>
      <c r="Q20" s="51">
        <v>0</v>
      </c>
      <c r="R20" s="51">
        <f t="shared" si="0"/>
        <v>0</v>
      </c>
    </row>
    <row r="21" spans="2:18" x14ac:dyDescent="0.25">
      <c r="B21" s="1">
        <v>15</v>
      </c>
      <c r="C21" s="1"/>
      <c r="D21" s="11"/>
      <c r="E21" s="143"/>
      <c r="F21" s="144"/>
      <c r="G21" s="144"/>
      <c r="H21" s="145"/>
      <c r="I21" s="1"/>
      <c r="J21" s="1"/>
      <c r="K21" s="1"/>
      <c r="L21" s="1"/>
      <c r="M21" s="52"/>
      <c r="N21" s="1"/>
      <c r="O21" s="1">
        <f t="shared" si="1"/>
        <v>0</v>
      </c>
      <c r="P21" s="1"/>
      <c r="Q21" s="51">
        <v>0</v>
      </c>
      <c r="R21" s="51">
        <f t="shared" si="0"/>
        <v>0</v>
      </c>
    </row>
    <row r="23" spans="2:18" x14ac:dyDescent="0.25">
      <c r="E23" s="181" t="s">
        <v>73</v>
      </c>
      <c r="F23" s="182"/>
      <c r="G23" s="182"/>
      <c r="H23" s="183"/>
      <c r="I23" s="62">
        <f>COUNT(I7:I21)</f>
        <v>5</v>
      </c>
      <c r="M23" s="186" t="s">
        <v>13</v>
      </c>
      <c r="N23" s="187"/>
      <c r="O23" s="64">
        <f>SUM(O7:O21)</f>
        <v>1.51</v>
      </c>
      <c r="Q23" s="62" t="s">
        <v>87</v>
      </c>
      <c r="R23" s="55">
        <f ca="1">SUMIF(C7:C207,"=0",R7:R21)</f>
        <v>15240</v>
      </c>
    </row>
    <row r="24" spans="2:18" x14ac:dyDescent="0.25">
      <c r="E24" s="181" t="s">
        <v>74</v>
      </c>
      <c r="F24" s="182"/>
      <c r="G24" s="182"/>
      <c r="H24" s="183"/>
      <c r="I24" s="62">
        <v>0.81</v>
      </c>
      <c r="M24" s="186" t="s">
        <v>14</v>
      </c>
      <c r="N24" s="187"/>
      <c r="O24" s="65">
        <f>O23/(I23*I24)</f>
        <v>0.37283950617283945</v>
      </c>
      <c r="Q24" s="62" t="s">
        <v>88</v>
      </c>
      <c r="R24" s="54">
        <f ca="1">SUMIF(C8:C208,"=1",R8:R22)</f>
        <v>33600</v>
      </c>
    </row>
  </sheetData>
  <mergeCells count="31">
    <mergeCell ref="B5:B6"/>
    <mergeCell ref="E5:H6"/>
    <mergeCell ref="I5:M5"/>
    <mergeCell ref="N5:N6"/>
    <mergeCell ref="O5:O6"/>
    <mergeCell ref="C5:D6"/>
    <mergeCell ref="E7:H7"/>
    <mergeCell ref="E8:H8"/>
    <mergeCell ref="E9:H9"/>
    <mergeCell ref="E10:H10"/>
    <mergeCell ref="E11:H11"/>
    <mergeCell ref="M24:N24"/>
    <mergeCell ref="E23:H23"/>
    <mergeCell ref="E24:H24"/>
    <mergeCell ref="E12:H12"/>
    <mergeCell ref="E13:H13"/>
    <mergeCell ref="E14:H14"/>
    <mergeCell ref="E15:H15"/>
    <mergeCell ref="E17:H17"/>
    <mergeCell ref="E18:H18"/>
    <mergeCell ref="E19:H19"/>
    <mergeCell ref="E20:H20"/>
    <mergeCell ref="E21:H21"/>
    <mergeCell ref="M23:N23"/>
    <mergeCell ref="E16:H16"/>
    <mergeCell ref="Q5:R5"/>
    <mergeCell ref="P5:P6"/>
    <mergeCell ref="H2:Q2"/>
    <mergeCell ref="M3:Q3"/>
    <mergeCell ref="H3:I3"/>
    <mergeCell ref="K3:L3"/>
  </mergeCells>
  <conditionalFormatting sqref="D7:D21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C7:C21">
    <cfRule type="iconSet" priority="6">
      <iconSet iconSet="3Symbols" showValue="0">
        <cfvo type="percent" val="0"/>
        <cfvo type="percent" val="33"/>
        <cfvo type="percent" val="67"/>
      </iconSet>
    </cfRule>
  </conditionalFormatting>
  <conditionalFormatting sqref="P7:P21">
    <cfRule type="iconSet" priority="1">
      <iconSet iconSet="3Symbols" showValue="0" reverse="1">
        <cfvo type="percent" val="0"/>
        <cfvo type="num" val="2"/>
        <cfvo type="num" val="3"/>
      </iconSet>
    </cfRule>
  </conditionalFormatting>
  <dataValidations disablePrompts="1" count="1">
    <dataValidation type="list" allowBlank="1" showInputMessage="1" showErrorMessage="1" sqref="D7:D21">
      <formula1>TipoRisco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21"/>
  <sheetViews>
    <sheetView showGridLines="0" workbookViewId="0">
      <selection activeCell="J3" sqref="J3"/>
    </sheetView>
  </sheetViews>
  <sheetFormatPr defaultRowHeight="15" x14ac:dyDescent="0.25"/>
  <cols>
    <col min="1" max="1" width="2" customWidth="1"/>
    <col min="2" max="2" width="6.140625" customWidth="1"/>
    <col min="3" max="3" width="3.85546875" customWidth="1"/>
    <col min="4" max="4" width="10.5703125" customWidth="1"/>
    <col min="5" max="8" width="9.7109375" customWidth="1"/>
    <col min="9" max="9" width="18.140625" customWidth="1"/>
    <col min="10" max="10" width="12.7109375" customWidth="1"/>
    <col min="11" max="11" width="12.28515625" customWidth="1"/>
    <col min="12" max="12" width="10.85546875" customWidth="1"/>
    <col min="13" max="13" width="10.7109375" customWidth="1"/>
    <col min="14" max="14" width="13.5703125" bestFit="1" customWidth="1"/>
    <col min="15" max="15" width="11.42578125" customWidth="1"/>
    <col min="16" max="16" width="10.28515625" bestFit="1" customWidth="1"/>
    <col min="17" max="17" width="14.28515625" bestFit="1" customWidth="1"/>
    <col min="18" max="18" width="13.85546875" customWidth="1"/>
  </cols>
  <sheetData>
    <row r="1" spans="2:18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2:18" x14ac:dyDescent="0.25">
      <c r="B2" s="8"/>
      <c r="C2" s="9"/>
      <c r="D2" s="9"/>
      <c r="E2" s="9"/>
      <c r="F2" s="9"/>
      <c r="G2" s="9"/>
      <c r="H2" s="181" t="s">
        <v>95</v>
      </c>
      <c r="I2" s="182"/>
      <c r="J2" s="182"/>
      <c r="K2" s="182"/>
      <c r="L2" s="182"/>
      <c r="M2" s="182"/>
      <c r="N2" s="182"/>
      <c r="O2" s="182"/>
      <c r="P2" s="182"/>
      <c r="Q2" s="183"/>
      <c r="R2" s="10"/>
    </row>
    <row r="3" spans="2:18" x14ac:dyDescent="0.25">
      <c r="B3" s="8"/>
      <c r="C3" s="9"/>
      <c r="D3" s="9"/>
      <c r="E3" s="9"/>
      <c r="F3" s="9"/>
      <c r="G3" s="9"/>
      <c r="H3" s="165" t="s">
        <v>11</v>
      </c>
      <c r="I3" s="166"/>
      <c r="J3" s="73">
        <f>Probabildiade_Impacto!F3</f>
        <v>999</v>
      </c>
      <c r="K3" s="165" t="s">
        <v>12</v>
      </c>
      <c r="L3" s="166"/>
      <c r="M3" s="74" t="str">
        <f>Probabildiade_Impacto!H3</f>
        <v>Projeto gp4us</v>
      </c>
      <c r="N3" s="75"/>
      <c r="O3" s="75"/>
      <c r="P3" s="75"/>
      <c r="Q3" s="76"/>
      <c r="R3" s="10"/>
    </row>
    <row r="4" spans="2:18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2:18" ht="15" customHeight="1" x14ac:dyDescent="0.25">
      <c r="B5" s="188" t="s">
        <v>0</v>
      </c>
      <c r="C5" s="178" t="s">
        <v>78</v>
      </c>
      <c r="D5" s="179"/>
      <c r="E5" s="189" t="s">
        <v>1</v>
      </c>
      <c r="F5" s="190"/>
      <c r="G5" s="190"/>
      <c r="H5" s="191"/>
      <c r="I5" s="199" t="s">
        <v>97</v>
      </c>
      <c r="J5" s="178" t="s">
        <v>99</v>
      </c>
      <c r="K5" s="201"/>
      <c r="L5" s="201"/>
      <c r="M5" s="179"/>
      <c r="N5" s="178" t="s">
        <v>98</v>
      </c>
      <c r="O5" s="201"/>
      <c r="P5" s="179"/>
      <c r="Q5" s="178" t="s">
        <v>100</v>
      </c>
      <c r="R5" s="179"/>
    </row>
    <row r="6" spans="2:18" x14ac:dyDescent="0.25">
      <c r="B6" s="180"/>
      <c r="C6" s="197"/>
      <c r="D6" s="198"/>
      <c r="E6" s="192"/>
      <c r="F6" s="193"/>
      <c r="G6" s="193"/>
      <c r="H6" s="194"/>
      <c r="I6" s="200"/>
      <c r="J6" s="197"/>
      <c r="K6" s="202"/>
      <c r="L6" s="202"/>
      <c r="M6" s="198"/>
      <c r="N6" s="197"/>
      <c r="O6" s="202"/>
      <c r="P6" s="198"/>
      <c r="Q6" s="63" t="s">
        <v>101</v>
      </c>
      <c r="R6" s="63" t="s">
        <v>102</v>
      </c>
    </row>
    <row r="7" spans="2:18" x14ac:dyDescent="0.25">
      <c r="B7" s="1">
        <v>1</v>
      </c>
      <c r="C7" s="1">
        <f>IF(D7="Negativo",0,1)</f>
        <v>0</v>
      </c>
      <c r="D7" s="11" t="s">
        <v>80</v>
      </c>
      <c r="E7" s="143" t="s">
        <v>8</v>
      </c>
      <c r="F7" s="144"/>
      <c r="G7" s="144"/>
      <c r="H7" s="145"/>
      <c r="I7" s="25" t="s">
        <v>90</v>
      </c>
      <c r="J7" s="143"/>
      <c r="K7" s="144"/>
      <c r="L7" s="144"/>
      <c r="M7" s="145"/>
      <c r="N7" s="143"/>
      <c r="O7" s="144"/>
      <c r="P7" s="145"/>
      <c r="Q7" s="51"/>
      <c r="R7" s="51"/>
    </row>
    <row r="8" spans="2:18" x14ac:dyDescent="0.25">
      <c r="B8" s="1">
        <v>2</v>
      </c>
      <c r="C8" s="1">
        <f>IF(D8="Negativo",0,1)</f>
        <v>0</v>
      </c>
      <c r="D8" s="11" t="s">
        <v>80</v>
      </c>
      <c r="E8" s="143" t="s">
        <v>10</v>
      </c>
      <c r="F8" s="144"/>
      <c r="G8" s="144"/>
      <c r="H8" s="145"/>
      <c r="I8" s="25" t="s">
        <v>94</v>
      </c>
      <c r="J8" s="143"/>
      <c r="K8" s="144"/>
      <c r="L8" s="144"/>
      <c r="M8" s="145"/>
      <c r="N8" s="143"/>
      <c r="O8" s="144"/>
      <c r="P8" s="145"/>
      <c r="Q8" s="51"/>
      <c r="R8" s="51"/>
    </row>
    <row r="9" spans="2:18" x14ac:dyDescent="0.25">
      <c r="B9" s="1">
        <v>3</v>
      </c>
      <c r="C9" s="1">
        <f>IF(D9="Negativo",0,1)</f>
        <v>0</v>
      </c>
      <c r="D9" s="11" t="s">
        <v>80</v>
      </c>
      <c r="E9" s="143" t="s">
        <v>9</v>
      </c>
      <c r="F9" s="144"/>
      <c r="G9" s="144"/>
      <c r="H9" s="145"/>
      <c r="I9" s="25" t="s">
        <v>92</v>
      </c>
      <c r="J9" s="143"/>
      <c r="K9" s="144"/>
      <c r="L9" s="144"/>
      <c r="M9" s="145"/>
      <c r="N9" s="143"/>
      <c r="O9" s="144"/>
      <c r="P9" s="145"/>
      <c r="Q9" s="51"/>
      <c r="R9" s="51"/>
    </row>
    <row r="10" spans="2:18" x14ac:dyDescent="0.25">
      <c r="B10" s="1">
        <v>4</v>
      </c>
      <c r="C10" s="1">
        <f>IF(D10="Negativo",0,1)</f>
        <v>0</v>
      </c>
      <c r="D10" s="11" t="s">
        <v>80</v>
      </c>
      <c r="E10" s="143" t="s">
        <v>64</v>
      </c>
      <c r="F10" s="144"/>
      <c r="G10" s="144"/>
      <c r="H10" s="145"/>
      <c r="I10" s="25" t="s">
        <v>93</v>
      </c>
      <c r="J10" s="143"/>
      <c r="K10" s="144"/>
      <c r="L10" s="144"/>
      <c r="M10" s="145"/>
      <c r="N10" s="143"/>
      <c r="O10" s="144"/>
      <c r="P10" s="145"/>
      <c r="Q10" s="51"/>
      <c r="R10" s="51"/>
    </row>
    <row r="11" spans="2:18" x14ac:dyDescent="0.25">
      <c r="B11" s="1">
        <v>5</v>
      </c>
      <c r="C11" s="1">
        <f>IF(D11="Negativo",0,1)</f>
        <v>1</v>
      </c>
      <c r="D11" s="11" t="s">
        <v>79</v>
      </c>
      <c r="E11" s="143" t="s">
        <v>81</v>
      </c>
      <c r="F11" s="144"/>
      <c r="G11" s="144"/>
      <c r="H11" s="145"/>
      <c r="I11" s="25" t="s">
        <v>91</v>
      </c>
      <c r="J11" s="143"/>
      <c r="K11" s="144"/>
      <c r="L11" s="144"/>
      <c r="M11" s="145"/>
      <c r="N11" s="143"/>
      <c r="O11" s="144"/>
      <c r="P11" s="145"/>
      <c r="Q11" s="51"/>
      <c r="R11" s="51"/>
    </row>
    <row r="12" spans="2:18" x14ac:dyDescent="0.25">
      <c r="B12" s="1">
        <v>6</v>
      </c>
      <c r="C12" s="1"/>
      <c r="D12" s="11"/>
      <c r="E12" s="143"/>
      <c r="F12" s="144"/>
      <c r="G12" s="144"/>
      <c r="H12" s="145"/>
      <c r="I12" s="25"/>
      <c r="J12" s="143"/>
      <c r="K12" s="144"/>
      <c r="L12" s="144"/>
      <c r="M12" s="145"/>
      <c r="N12" s="143"/>
      <c r="O12" s="144"/>
      <c r="P12" s="145"/>
      <c r="Q12" s="51"/>
      <c r="R12" s="51"/>
    </row>
    <row r="13" spans="2:18" x14ac:dyDescent="0.25">
      <c r="B13" s="1">
        <v>7</v>
      </c>
      <c r="C13" s="1"/>
      <c r="D13" s="11"/>
      <c r="E13" s="143"/>
      <c r="F13" s="144"/>
      <c r="G13" s="144"/>
      <c r="H13" s="145"/>
      <c r="I13" s="25"/>
      <c r="J13" s="143"/>
      <c r="K13" s="144"/>
      <c r="L13" s="144"/>
      <c r="M13" s="145"/>
      <c r="N13" s="143"/>
      <c r="O13" s="144"/>
      <c r="P13" s="145"/>
      <c r="Q13" s="51"/>
      <c r="R13" s="51"/>
    </row>
    <row r="14" spans="2:18" x14ac:dyDescent="0.25">
      <c r="B14" s="1">
        <v>8</v>
      </c>
      <c r="C14" s="1"/>
      <c r="D14" s="11"/>
      <c r="E14" s="143"/>
      <c r="F14" s="144"/>
      <c r="G14" s="144"/>
      <c r="H14" s="145"/>
      <c r="I14" s="25"/>
      <c r="J14" s="143"/>
      <c r="K14" s="144"/>
      <c r="L14" s="144"/>
      <c r="M14" s="145"/>
      <c r="N14" s="143"/>
      <c r="O14" s="144"/>
      <c r="P14" s="145"/>
      <c r="Q14" s="51"/>
      <c r="R14" s="51"/>
    </row>
    <row r="15" spans="2:18" x14ac:dyDescent="0.25">
      <c r="B15" s="1">
        <v>9</v>
      </c>
      <c r="C15" s="1"/>
      <c r="D15" s="11"/>
      <c r="E15" s="143"/>
      <c r="F15" s="144"/>
      <c r="G15" s="144"/>
      <c r="H15" s="145"/>
      <c r="I15" s="25"/>
      <c r="J15" s="143"/>
      <c r="K15" s="144"/>
      <c r="L15" s="144"/>
      <c r="M15" s="145"/>
      <c r="N15" s="143"/>
      <c r="O15" s="144"/>
      <c r="P15" s="145"/>
      <c r="Q15" s="51"/>
      <c r="R15" s="51"/>
    </row>
    <row r="16" spans="2:18" x14ac:dyDescent="0.25">
      <c r="B16" s="1">
        <v>10</v>
      </c>
      <c r="C16" s="1"/>
      <c r="D16" s="11"/>
      <c r="E16" s="143"/>
      <c r="F16" s="144"/>
      <c r="G16" s="144"/>
      <c r="H16" s="145"/>
      <c r="I16" s="25"/>
      <c r="J16" s="143"/>
      <c r="K16" s="144"/>
      <c r="L16" s="144"/>
      <c r="M16" s="145"/>
      <c r="N16" s="143"/>
      <c r="O16" s="144"/>
      <c r="P16" s="145"/>
      <c r="Q16" s="51"/>
      <c r="R16" s="51"/>
    </row>
    <row r="17" spans="2:18" x14ac:dyDescent="0.25">
      <c r="B17" s="1">
        <v>11</v>
      </c>
      <c r="C17" s="1"/>
      <c r="D17" s="11"/>
      <c r="E17" s="143"/>
      <c r="F17" s="144"/>
      <c r="G17" s="144"/>
      <c r="H17" s="145"/>
      <c r="I17" s="25"/>
      <c r="J17" s="143"/>
      <c r="K17" s="144"/>
      <c r="L17" s="144"/>
      <c r="M17" s="145"/>
      <c r="N17" s="143"/>
      <c r="O17" s="144"/>
      <c r="P17" s="145"/>
      <c r="Q17" s="51"/>
      <c r="R17" s="51"/>
    </row>
    <row r="18" spans="2:18" x14ac:dyDescent="0.25">
      <c r="B18" s="1">
        <v>12</v>
      </c>
      <c r="C18" s="1"/>
      <c r="D18" s="11"/>
      <c r="E18" s="143"/>
      <c r="F18" s="144"/>
      <c r="G18" s="144"/>
      <c r="H18" s="145"/>
      <c r="I18" s="25"/>
      <c r="J18" s="143"/>
      <c r="K18" s="144"/>
      <c r="L18" s="144"/>
      <c r="M18" s="145"/>
      <c r="N18" s="143"/>
      <c r="O18" s="144"/>
      <c r="P18" s="145"/>
      <c r="Q18" s="51"/>
      <c r="R18" s="51"/>
    </row>
    <row r="19" spans="2:18" x14ac:dyDescent="0.25">
      <c r="B19" s="1">
        <v>13</v>
      </c>
      <c r="C19" s="1"/>
      <c r="D19" s="11"/>
      <c r="E19" s="143"/>
      <c r="F19" s="144"/>
      <c r="G19" s="144"/>
      <c r="H19" s="145"/>
      <c r="I19" s="25"/>
      <c r="J19" s="143"/>
      <c r="K19" s="144"/>
      <c r="L19" s="144"/>
      <c r="M19" s="145"/>
      <c r="N19" s="143"/>
      <c r="O19" s="144"/>
      <c r="P19" s="145"/>
      <c r="Q19" s="51"/>
      <c r="R19" s="51"/>
    </row>
    <row r="20" spans="2:18" x14ac:dyDescent="0.25">
      <c r="B20" s="1">
        <v>14</v>
      </c>
      <c r="C20" s="1"/>
      <c r="D20" s="11"/>
      <c r="E20" s="143"/>
      <c r="F20" s="144"/>
      <c r="G20" s="144"/>
      <c r="H20" s="145"/>
      <c r="I20" s="25"/>
      <c r="J20" s="143"/>
      <c r="K20" s="144"/>
      <c r="L20" s="144"/>
      <c r="M20" s="145"/>
      <c r="N20" s="143"/>
      <c r="O20" s="144"/>
      <c r="P20" s="145"/>
      <c r="Q20" s="51"/>
      <c r="R20" s="51"/>
    </row>
    <row r="21" spans="2:18" x14ac:dyDescent="0.25">
      <c r="B21" s="1">
        <v>15</v>
      </c>
      <c r="C21" s="1"/>
      <c r="D21" s="11"/>
      <c r="E21" s="143"/>
      <c r="F21" s="144"/>
      <c r="G21" s="144"/>
      <c r="H21" s="145"/>
      <c r="I21" s="25"/>
      <c r="J21" s="143"/>
      <c r="K21" s="144"/>
      <c r="L21" s="144"/>
      <c r="M21" s="145"/>
      <c r="N21" s="143"/>
      <c r="O21" s="144"/>
      <c r="P21" s="145"/>
      <c r="Q21" s="51"/>
      <c r="R21" s="51"/>
    </row>
  </sheetData>
  <mergeCells count="56">
    <mergeCell ref="H2:Q2"/>
    <mergeCell ref="H3:I3"/>
    <mergeCell ref="K3:L3"/>
    <mergeCell ref="M3:Q3"/>
    <mergeCell ref="B5:B6"/>
    <mergeCell ref="C5:D6"/>
    <mergeCell ref="E5:H6"/>
    <mergeCell ref="N5:P6"/>
    <mergeCell ref="E16:H16"/>
    <mergeCell ref="Q5:R5"/>
    <mergeCell ref="E7:H7"/>
    <mergeCell ref="E8:H8"/>
    <mergeCell ref="E9:H9"/>
    <mergeCell ref="E10:H10"/>
    <mergeCell ref="J9:M9"/>
    <mergeCell ref="J10:M10"/>
    <mergeCell ref="E11:H11"/>
    <mergeCell ref="E12:H12"/>
    <mergeCell ref="E13:H13"/>
    <mergeCell ref="E14:H14"/>
    <mergeCell ref="E15:H15"/>
    <mergeCell ref="J16:M16"/>
    <mergeCell ref="I5:I6"/>
    <mergeCell ref="J5:M6"/>
    <mergeCell ref="E17:H17"/>
    <mergeCell ref="E18:H18"/>
    <mergeCell ref="E19:H19"/>
    <mergeCell ref="E20:H20"/>
    <mergeCell ref="E21:H21"/>
    <mergeCell ref="J14:M14"/>
    <mergeCell ref="J15:M15"/>
    <mergeCell ref="N7:P7"/>
    <mergeCell ref="N8:P8"/>
    <mergeCell ref="N9:P9"/>
    <mergeCell ref="N10:P10"/>
    <mergeCell ref="N11:P11"/>
    <mergeCell ref="J7:M7"/>
    <mergeCell ref="J8:M8"/>
    <mergeCell ref="J11:M11"/>
    <mergeCell ref="J12:M12"/>
    <mergeCell ref="J13:M13"/>
    <mergeCell ref="J17:M17"/>
    <mergeCell ref="J18:M18"/>
    <mergeCell ref="J19:M19"/>
    <mergeCell ref="J20:M20"/>
    <mergeCell ref="J21:M21"/>
    <mergeCell ref="N18:P18"/>
    <mergeCell ref="N19:P19"/>
    <mergeCell ref="N20:P20"/>
    <mergeCell ref="N21:P21"/>
    <mergeCell ref="N12:P12"/>
    <mergeCell ref="N13:P13"/>
    <mergeCell ref="N14:P14"/>
    <mergeCell ref="N15:P15"/>
    <mergeCell ref="N16:P16"/>
    <mergeCell ref="N17:P17"/>
  </mergeCells>
  <conditionalFormatting sqref="D7:D21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C7:C21">
    <cfRule type="iconSet" priority="2">
      <iconSet iconSet="3Symbols" showValue="0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D7:D21">
      <formula1>TipoRisco</formula1>
    </dataValidation>
    <dataValidation type="list" allowBlank="1" showInputMessage="1" showErrorMessage="1" sqref="I7:I21">
      <formula1>Estrategia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F7" sqref="F7"/>
    </sheetView>
  </sheetViews>
  <sheetFormatPr defaultRowHeight="15" x14ac:dyDescent="0.25"/>
  <cols>
    <col min="1" max="1" width="13" customWidth="1"/>
    <col min="2" max="2" width="4.7109375" customWidth="1"/>
    <col min="3" max="3" width="19" customWidth="1"/>
    <col min="4" max="4" width="6.28515625" customWidth="1"/>
  </cols>
  <sheetData>
    <row r="1" spans="1:5" x14ac:dyDescent="0.25">
      <c r="A1" s="53" t="s">
        <v>78</v>
      </c>
      <c r="C1" s="53" t="s">
        <v>89</v>
      </c>
      <c r="E1" s="53" t="s">
        <v>106</v>
      </c>
    </row>
    <row r="2" spans="1:5" x14ac:dyDescent="0.25">
      <c r="A2" s="25" t="s">
        <v>79</v>
      </c>
      <c r="C2" s="25" t="s">
        <v>90</v>
      </c>
      <c r="E2" s="25" t="s">
        <v>107</v>
      </c>
    </row>
    <row r="3" spans="1:5" x14ac:dyDescent="0.25">
      <c r="A3" s="25" t="s">
        <v>80</v>
      </c>
      <c r="C3" s="25" t="s">
        <v>91</v>
      </c>
      <c r="E3" s="25" t="s">
        <v>108</v>
      </c>
    </row>
    <row r="4" spans="1:5" x14ac:dyDescent="0.25">
      <c r="C4" s="25" t="s">
        <v>92</v>
      </c>
    </row>
    <row r="5" spans="1:5" x14ac:dyDescent="0.25">
      <c r="C5" s="25" t="s">
        <v>93</v>
      </c>
    </row>
    <row r="6" spans="1:5" x14ac:dyDescent="0.25">
      <c r="C6" s="25" t="s">
        <v>94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3</vt:i4>
      </vt:variant>
    </vt:vector>
  </HeadingPairs>
  <TitlesOfParts>
    <vt:vector size="11" baseType="lpstr">
      <vt:lpstr>Probabildiade_Impacto</vt:lpstr>
      <vt:lpstr>Grade_Tolerancia</vt:lpstr>
      <vt:lpstr>Cuasa_Ciclo</vt:lpstr>
      <vt:lpstr>Questoes_SIM</vt:lpstr>
      <vt:lpstr>Questoes_NAO</vt:lpstr>
      <vt:lpstr>Análise de Risco</vt:lpstr>
      <vt:lpstr>Respostas</vt:lpstr>
      <vt:lpstr>Fontes</vt:lpstr>
      <vt:lpstr>Estrategia</vt:lpstr>
      <vt:lpstr>Questões</vt:lpstr>
      <vt:lpstr>TipoRisco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Duarte</dc:creator>
  <cp:lastModifiedBy>Jefferson Duarte</cp:lastModifiedBy>
  <dcterms:created xsi:type="dcterms:W3CDTF">2015-09-13T23:50:25Z</dcterms:created>
  <dcterms:modified xsi:type="dcterms:W3CDTF">2016-05-05T00:16:45Z</dcterms:modified>
</cp:coreProperties>
</file>