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70\Downloads\"/>
    </mc:Choice>
  </mc:AlternateContent>
  <bookViews>
    <workbookView xWindow="-15" yWindow="45" windowWidth="14520" windowHeight="11700" tabRatio="861"/>
  </bookViews>
  <sheets>
    <sheet name="Drivers" sheetId="13" r:id="rId1"/>
    <sheet name="Identificação" sheetId="1" r:id="rId2"/>
    <sheet name="Categorização" sheetId="2" r:id="rId3"/>
    <sheet name="Avaliação" sheetId="8" r:id="rId4"/>
    <sheet name="Seleção" sheetId="9" r:id="rId5"/>
    <sheet name="Priorização" sheetId="17" r:id="rId6"/>
    <sheet name="Balance" sheetId="12" r:id="rId7"/>
    <sheet name="Balance - Gráfico Custo" sheetId="20" r:id="rId8"/>
    <sheet name="Balance - Gráfico Bolhas" sheetId="19" r:id="rId9"/>
    <sheet name="Listas" sheetId="6" r:id="rId10"/>
  </sheets>
  <definedNames>
    <definedName name="_xlnm._FilterDatabase" localSheetId="3" hidden="1">Avaliação!$A$9:$N$10</definedName>
    <definedName name="_xlnm._FilterDatabase" localSheetId="2" hidden="1">Categorização!$A$8:$D$8</definedName>
    <definedName name="_xlnm._FilterDatabase" localSheetId="1" hidden="1">Identificação!$A$10:$F$38</definedName>
    <definedName name="_xlnm._FilterDatabase" localSheetId="4" hidden="1">Seleção!$A$10:$G$38</definedName>
    <definedName name="DRIVE">Identificação!$A$47:$B$65</definedName>
    <definedName name="DRIVERS">Drivers!$A$8:$A$11</definedName>
  </definedNames>
  <calcPr calcId="152511"/>
</workbook>
</file>

<file path=xl/calcChain.xml><?xml version="1.0" encoding="utf-8"?>
<calcChain xmlns="http://schemas.openxmlformats.org/spreadsheetml/2006/main">
  <c r="D23" i="12" l="1"/>
  <c r="E23" i="12"/>
  <c r="D24" i="12"/>
  <c r="E24" i="12"/>
  <c r="D21" i="12"/>
  <c r="E21" i="12"/>
  <c r="E22" i="12"/>
  <c r="E10" i="12" l="1"/>
  <c r="E11" i="12"/>
  <c r="E12" i="12"/>
  <c r="E13" i="12"/>
  <c r="E14" i="12"/>
  <c r="E15" i="12"/>
  <c r="E16" i="12"/>
  <c r="E17" i="12"/>
  <c r="E18" i="12"/>
  <c r="E19" i="12"/>
  <c r="E20" i="12"/>
  <c r="E9" i="12"/>
  <c r="F11" i="9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C31" i="9"/>
  <c r="C28" i="9"/>
  <c r="C27" i="9"/>
  <c r="C37" i="9"/>
  <c r="C35" i="9"/>
  <c r="C13" i="9"/>
  <c r="C11" i="12" s="1"/>
  <c r="C30" i="9"/>
  <c r="C29" i="9"/>
  <c r="C26" i="9"/>
  <c r="C24" i="12" s="1"/>
  <c r="C25" i="9"/>
  <c r="C23" i="12" s="1"/>
  <c r="C23" i="9"/>
  <c r="C21" i="12" s="1"/>
  <c r="C36" i="9"/>
  <c r="C22" i="9"/>
  <c r="C20" i="12" s="1"/>
  <c r="C38" i="9"/>
  <c r="C21" i="9"/>
  <c r="C19" i="12" s="1"/>
  <c r="C20" i="9"/>
  <c r="C18" i="12" s="1"/>
  <c r="C18" i="9"/>
  <c r="C16" i="12" s="1"/>
  <c r="C17" i="9"/>
  <c r="C15" i="12" s="1"/>
  <c r="C15" i="9"/>
  <c r="C13" i="12" s="1"/>
  <c r="C34" i="9"/>
  <c r="C33" i="9"/>
  <c r="C11" i="9"/>
  <c r="C9" i="12" s="1"/>
  <c r="C14" i="9"/>
  <c r="C12" i="12" s="1"/>
  <c r="C24" i="9"/>
  <c r="C22" i="12" s="1"/>
  <c r="C19" i="9"/>
  <c r="C17" i="12" s="1"/>
  <c r="C16" i="9"/>
  <c r="C14" i="12" s="1"/>
  <c r="C12" i="9"/>
  <c r="C10" i="12" s="1"/>
  <c r="C32" i="9"/>
  <c r="B13" i="8" l="1"/>
  <c r="A16" i="9" s="1"/>
  <c r="A14" i="12" s="1"/>
  <c r="D40" i="1"/>
  <c r="N12" i="8" l="1"/>
  <c r="D15" i="9" s="1"/>
  <c r="N11" i="8"/>
  <c r="D12" i="9" s="1"/>
  <c r="C30" i="8"/>
  <c r="B11" i="9" s="1"/>
  <c r="B9" i="12" s="1"/>
  <c r="B38" i="8"/>
  <c r="A34" i="9" s="1"/>
  <c r="B37" i="8"/>
  <c r="A33" i="9" s="1"/>
  <c r="B36" i="8"/>
  <c r="A32" i="9" s="1"/>
  <c r="B35" i="8"/>
  <c r="A31" i="9" s="1"/>
  <c r="B34" i="8"/>
  <c r="A28" i="9" s="1"/>
  <c r="B33" i="8"/>
  <c r="A27" i="9" s="1"/>
  <c r="B32" i="8"/>
  <c r="A37" i="9" s="1"/>
  <c r="B31" i="8"/>
  <c r="A35" i="9" s="1"/>
  <c r="B30" i="8"/>
  <c r="A11" i="9" s="1"/>
  <c r="A9" i="12" s="1"/>
  <c r="B29" i="8"/>
  <c r="A13" i="9" s="1"/>
  <c r="A11" i="12" s="1"/>
  <c r="B28" i="8"/>
  <c r="A30" i="9" s="1"/>
  <c r="B27" i="8"/>
  <c r="A29" i="9" s="1"/>
  <c r="B26" i="8"/>
  <c r="A14" i="9" s="1"/>
  <c r="A12" i="12" s="1"/>
  <c r="B25" i="8"/>
  <c r="A26" i="9" s="1"/>
  <c r="A24" i="12" s="1"/>
  <c r="B24" i="8"/>
  <c r="A25" i="9" s="1"/>
  <c r="A23" i="12" s="1"/>
  <c r="B23" i="8"/>
  <c r="A24" i="9" s="1"/>
  <c r="A22" i="12" s="1"/>
  <c r="B22" i="8"/>
  <c r="A23" i="9" s="1"/>
  <c r="A21" i="12" s="1"/>
  <c r="B21" i="8"/>
  <c r="A36" i="9" s="1"/>
  <c r="B20" i="8"/>
  <c r="A22" i="9" s="1"/>
  <c r="A20" i="12" s="1"/>
  <c r="B19" i="8"/>
  <c r="A38" i="9" s="1"/>
  <c r="B18" i="8"/>
  <c r="A21" i="9" s="1"/>
  <c r="A19" i="12" s="1"/>
  <c r="B17" i="8"/>
  <c r="A19" i="9" s="1"/>
  <c r="A17" i="12" s="1"/>
  <c r="B16" i="8"/>
  <c r="A20" i="9" s="1"/>
  <c r="A18" i="12" s="1"/>
  <c r="B15" i="8"/>
  <c r="A18" i="9" s="1"/>
  <c r="A16" i="12" s="1"/>
  <c r="B14" i="8"/>
  <c r="A17" i="9" s="1"/>
  <c r="A15" i="12" s="1"/>
  <c r="AC33" i="17" l="1"/>
  <c r="E61" i="17" s="1"/>
  <c r="AC32" i="17"/>
  <c r="E60" i="17" s="1"/>
  <c r="AC31" i="17"/>
  <c r="E59" i="17" s="1"/>
  <c r="AC30" i="17"/>
  <c r="E58" i="17" s="1"/>
  <c r="AC29" i="17"/>
  <c r="E57" i="17" s="1"/>
  <c r="AC28" i="17"/>
  <c r="E56" i="17" s="1"/>
  <c r="AC27" i="17"/>
  <c r="E55" i="17" s="1"/>
  <c r="AC26" i="17"/>
  <c r="E54" i="17" s="1"/>
  <c r="AC25" i="17"/>
  <c r="E53" i="17" s="1"/>
  <c r="AC24" i="17"/>
  <c r="E52" i="17" s="1"/>
  <c r="AC23" i="17"/>
  <c r="E51" i="17" s="1"/>
  <c r="AC22" i="17"/>
  <c r="E50" i="17" s="1"/>
  <c r="AC47" i="17"/>
  <c r="G61" i="17" s="1"/>
  <c r="AC46" i="17"/>
  <c r="G60" i="17" s="1"/>
  <c r="AC45" i="17"/>
  <c r="G59" i="17" s="1"/>
  <c r="AC44" i="17"/>
  <c r="G58" i="17" s="1"/>
  <c r="AC43" i="17"/>
  <c r="G57" i="17" s="1"/>
  <c r="AC42" i="17"/>
  <c r="G56" i="17" s="1"/>
  <c r="AC41" i="17"/>
  <c r="G55" i="17" s="1"/>
  <c r="AC40" i="17"/>
  <c r="G54" i="17" s="1"/>
  <c r="AC39" i="17"/>
  <c r="G53" i="17" s="1"/>
  <c r="AC38" i="17"/>
  <c r="G52" i="17" s="1"/>
  <c r="AC37" i="17"/>
  <c r="G51" i="17" s="1"/>
  <c r="AC36" i="17"/>
  <c r="G50" i="17" s="1"/>
  <c r="N47" i="17"/>
  <c r="F61" i="17" s="1"/>
  <c r="N46" i="17"/>
  <c r="F60" i="17" s="1"/>
  <c r="N45" i="17"/>
  <c r="F59" i="17" s="1"/>
  <c r="N44" i="17"/>
  <c r="F58" i="17" s="1"/>
  <c r="N43" i="17"/>
  <c r="F57" i="17" s="1"/>
  <c r="N42" i="17"/>
  <c r="F56" i="17" s="1"/>
  <c r="N41" i="17"/>
  <c r="F55" i="17" s="1"/>
  <c r="N40" i="17"/>
  <c r="F54" i="17" s="1"/>
  <c r="N39" i="17"/>
  <c r="F53" i="17" s="1"/>
  <c r="N38" i="17"/>
  <c r="F52" i="17" s="1"/>
  <c r="N37" i="17"/>
  <c r="F51" i="17" s="1"/>
  <c r="N36" i="17"/>
  <c r="F50" i="17" s="1"/>
  <c r="N33" i="17"/>
  <c r="D61" i="17" s="1"/>
  <c r="N32" i="17"/>
  <c r="D60" i="17" s="1"/>
  <c r="N31" i="17"/>
  <c r="D59" i="17" s="1"/>
  <c r="N30" i="17"/>
  <c r="D58" i="17" s="1"/>
  <c r="N29" i="17"/>
  <c r="D57" i="17" s="1"/>
  <c r="N28" i="17"/>
  <c r="D56" i="17" s="1"/>
  <c r="N27" i="17"/>
  <c r="D55" i="17" s="1"/>
  <c r="N26" i="17"/>
  <c r="D54" i="17" s="1"/>
  <c r="N25" i="17"/>
  <c r="D53" i="17" s="1"/>
  <c r="N24" i="17"/>
  <c r="D52" i="17" s="1"/>
  <c r="N23" i="17"/>
  <c r="D51" i="17" s="1"/>
  <c r="N22" i="17"/>
  <c r="D50" i="17" s="1"/>
  <c r="AC9" i="17"/>
  <c r="C51" i="17" s="1"/>
  <c r="AC10" i="17"/>
  <c r="C52" i="17" s="1"/>
  <c r="AC11" i="17"/>
  <c r="C53" i="17" s="1"/>
  <c r="AC12" i="17"/>
  <c r="C54" i="17" s="1"/>
  <c r="AC13" i="17"/>
  <c r="C55" i="17" s="1"/>
  <c r="AC14" i="17"/>
  <c r="C56" i="17" s="1"/>
  <c r="AC15" i="17"/>
  <c r="C57" i="17" s="1"/>
  <c r="AC16" i="17"/>
  <c r="C58" i="17" s="1"/>
  <c r="AC17" i="17"/>
  <c r="C59" i="17" s="1"/>
  <c r="AC18" i="17"/>
  <c r="C60" i="17" s="1"/>
  <c r="AC19" i="17"/>
  <c r="C61" i="17" s="1"/>
  <c r="AC8" i="17"/>
  <c r="C50" i="17" s="1"/>
  <c r="N9" i="17"/>
  <c r="B51" i="17" s="1"/>
  <c r="N10" i="17"/>
  <c r="B52" i="17" s="1"/>
  <c r="H52" i="17" s="1"/>
  <c r="N11" i="17"/>
  <c r="B53" i="17" s="1"/>
  <c r="H53" i="17" s="1"/>
  <c r="N12" i="17"/>
  <c r="B54" i="17" s="1"/>
  <c r="H54" i="17" s="1"/>
  <c r="N13" i="17"/>
  <c r="B55" i="17" s="1"/>
  <c r="N14" i="17"/>
  <c r="B56" i="17" s="1"/>
  <c r="H56" i="17" s="1"/>
  <c r="N15" i="17"/>
  <c r="B57" i="17" s="1"/>
  <c r="H57" i="17" s="1"/>
  <c r="N16" i="17"/>
  <c r="B58" i="17" s="1"/>
  <c r="H58" i="17" s="1"/>
  <c r="N17" i="17"/>
  <c r="B59" i="17" s="1"/>
  <c r="N18" i="17"/>
  <c r="B60" i="17" s="1"/>
  <c r="H60" i="17" s="1"/>
  <c r="N19" i="17"/>
  <c r="B61" i="17" s="1"/>
  <c r="H61" i="17" s="1"/>
  <c r="N8" i="17"/>
  <c r="B50" i="17" s="1"/>
  <c r="H50" i="17" s="1"/>
  <c r="C26" i="2"/>
  <c r="C11" i="8" s="1"/>
  <c r="B12" i="9" s="1"/>
  <c r="C19" i="2"/>
  <c r="C23" i="8" s="1"/>
  <c r="B24" i="9" s="1"/>
  <c r="B22" i="12" s="1"/>
  <c r="C23" i="2"/>
  <c r="C27" i="8" s="1"/>
  <c r="B29" i="9" s="1"/>
  <c r="C29" i="2"/>
  <c r="C31" i="8" s="1"/>
  <c r="B35" i="9" s="1"/>
  <c r="C27" i="2"/>
  <c r="C12" i="8" s="1"/>
  <c r="B15" i="9" s="1"/>
  <c r="C13" i="2"/>
  <c r="C17" i="8" s="1"/>
  <c r="B19" i="9" s="1"/>
  <c r="C20" i="2"/>
  <c r="C24" i="8" s="1"/>
  <c r="B25" i="9" s="1"/>
  <c r="B23" i="12" s="1"/>
  <c r="C14" i="2"/>
  <c r="C18" i="8" s="1"/>
  <c r="B21" i="9" s="1"/>
  <c r="C24" i="2"/>
  <c r="C28" i="8" s="1"/>
  <c r="B30" i="9" s="1"/>
  <c r="C30" i="2"/>
  <c r="C32" i="8" s="1"/>
  <c r="B37" i="9" s="1"/>
  <c r="C15" i="2"/>
  <c r="C19" i="8" s="1"/>
  <c r="B38" i="9" s="1"/>
  <c r="C9" i="2"/>
  <c r="C13" i="8" s="1"/>
  <c r="B16" i="9" s="1"/>
  <c r="C35" i="2"/>
  <c r="C37" i="8" s="1"/>
  <c r="B33" i="9" s="1"/>
  <c r="C10" i="2"/>
  <c r="C14" i="8" s="1"/>
  <c r="B17" i="9" s="1"/>
  <c r="C11" i="2"/>
  <c r="C15" i="8" s="1"/>
  <c r="B18" i="9" s="1"/>
  <c r="C16" i="2"/>
  <c r="C20" i="8" s="1"/>
  <c r="B22" i="9" s="1"/>
  <c r="C17" i="2"/>
  <c r="C21" i="8" s="1"/>
  <c r="B36" i="9" s="1"/>
  <c r="C18" i="2"/>
  <c r="C22" i="8" s="1"/>
  <c r="B23" i="9" s="1"/>
  <c r="B21" i="12" s="1"/>
  <c r="C12" i="2"/>
  <c r="C16" i="8" s="1"/>
  <c r="B20" i="9" s="1"/>
  <c r="C31" i="2"/>
  <c r="C33" i="8" s="1"/>
  <c r="B27" i="9" s="1"/>
  <c r="C32" i="2"/>
  <c r="C34" i="8" s="1"/>
  <c r="B28" i="9" s="1"/>
  <c r="C36" i="2"/>
  <c r="C38" i="8" s="1"/>
  <c r="B34" i="9" s="1"/>
  <c r="C34" i="2"/>
  <c r="C36" i="8" s="1"/>
  <c r="B32" i="9" s="1"/>
  <c r="C33" i="2"/>
  <c r="C35" i="8" s="1"/>
  <c r="B31" i="9" s="1"/>
  <c r="C21" i="2"/>
  <c r="C25" i="8" s="1"/>
  <c r="B26" i="9" s="1"/>
  <c r="B24" i="12" s="1"/>
  <c r="C25" i="2"/>
  <c r="C29" i="8" s="1"/>
  <c r="B13" i="9" s="1"/>
  <c r="C22" i="2"/>
  <c r="C26" i="8" s="1"/>
  <c r="B14" i="9" s="1"/>
  <c r="N31" i="8"/>
  <c r="D35" i="9" s="1"/>
  <c r="N32" i="8"/>
  <c r="D37" i="9" s="1"/>
  <c r="N33" i="8"/>
  <c r="D27" i="9" s="1"/>
  <c r="N34" i="8"/>
  <c r="D28" i="9" s="1"/>
  <c r="N35" i="8"/>
  <c r="D31" i="9" s="1"/>
  <c r="N36" i="8"/>
  <c r="D32" i="9" s="1"/>
  <c r="N37" i="8"/>
  <c r="D33" i="9" s="1"/>
  <c r="N38" i="8"/>
  <c r="D34" i="9" s="1"/>
  <c r="B26" i="2"/>
  <c r="B11" i="8" s="1"/>
  <c r="A12" i="9" s="1"/>
  <c r="A10" i="12" s="1"/>
  <c r="B19" i="2"/>
  <c r="B23" i="2"/>
  <c r="B28" i="2"/>
  <c r="B29" i="2"/>
  <c r="B27" i="2"/>
  <c r="B12" i="8" s="1"/>
  <c r="A15" i="9" s="1"/>
  <c r="A13" i="12" s="1"/>
  <c r="B13" i="2"/>
  <c r="B20" i="2"/>
  <c r="B14" i="2"/>
  <c r="B24" i="2"/>
  <c r="B30" i="2"/>
  <c r="B15" i="2"/>
  <c r="B9" i="2"/>
  <c r="B35" i="2"/>
  <c r="B10" i="2"/>
  <c r="B11" i="2"/>
  <c r="B16" i="2"/>
  <c r="B17" i="2"/>
  <c r="B18" i="2"/>
  <c r="B12" i="2"/>
  <c r="B31" i="2"/>
  <c r="B32" i="2"/>
  <c r="B36" i="2"/>
  <c r="B34" i="2"/>
  <c r="B33" i="2"/>
  <c r="B21" i="2"/>
  <c r="B25" i="2"/>
  <c r="D36" i="2"/>
  <c r="D34" i="2"/>
  <c r="D33" i="2"/>
  <c r="D21" i="2"/>
  <c r="D25" i="2"/>
  <c r="D32" i="2"/>
  <c r="D31" i="2"/>
  <c r="D12" i="2"/>
  <c r="D22" i="2"/>
  <c r="D8" i="2"/>
  <c r="D26" i="2"/>
  <c r="D19" i="2"/>
  <c r="D23" i="2"/>
  <c r="D28" i="2"/>
  <c r="D29" i="2"/>
  <c r="D27" i="2"/>
  <c r="D13" i="2"/>
  <c r="D20" i="2"/>
  <c r="D14" i="2"/>
  <c r="D24" i="2"/>
  <c r="D30" i="2"/>
  <c r="D15" i="2"/>
  <c r="D9" i="2"/>
  <c r="D35" i="2"/>
  <c r="D10" i="2"/>
  <c r="D11" i="2"/>
  <c r="D16" i="2"/>
  <c r="D17" i="2"/>
  <c r="D18" i="2"/>
  <c r="B22" i="2"/>
  <c r="B16" i="12" l="1"/>
  <c r="A15" i="17"/>
  <c r="A57" i="17" s="1"/>
  <c r="A10" i="17"/>
  <c r="B11" i="12"/>
  <c r="B13" i="12"/>
  <c r="A12" i="17"/>
  <c r="B10" i="12"/>
  <c r="A9" i="17"/>
  <c r="B12" i="12"/>
  <c r="A11" i="17"/>
  <c r="B18" i="12"/>
  <c r="A17" i="17"/>
  <c r="A14" i="17"/>
  <c r="B15" i="12"/>
  <c r="A16" i="17"/>
  <c r="B17" i="12"/>
  <c r="B20" i="12"/>
  <c r="A19" i="17"/>
  <c r="B14" i="12"/>
  <c r="A13" i="17"/>
  <c r="A18" i="17"/>
  <c r="B19" i="12"/>
  <c r="H59" i="17"/>
  <c r="H55" i="17"/>
  <c r="H51" i="17"/>
  <c r="E63" i="17"/>
  <c r="D63" i="17"/>
  <c r="G63" i="17"/>
  <c r="F63" i="17"/>
  <c r="B63" i="17"/>
  <c r="C63" i="17"/>
  <c r="G7" i="17" l="1"/>
  <c r="A55" i="17"/>
  <c r="C7" i="17"/>
  <c r="A51" i="17"/>
  <c r="J7" i="17"/>
  <c r="A58" i="17"/>
  <c r="E7" i="17"/>
  <c r="A53" i="17"/>
  <c r="A54" i="17"/>
  <c r="F7" i="17"/>
  <c r="K7" i="17"/>
  <c r="A59" i="17"/>
  <c r="A52" i="17"/>
  <c r="D7" i="17"/>
  <c r="M7" i="17"/>
  <c r="A61" i="17"/>
  <c r="A60" i="17"/>
  <c r="L7" i="17"/>
  <c r="A56" i="17"/>
  <c r="H7" i="17"/>
  <c r="I7" i="17"/>
  <c r="H63" i="17"/>
  <c r="I50" i="17" s="1"/>
  <c r="D9" i="12" s="1"/>
  <c r="N26" i="8"/>
  <c r="D14" i="9" s="1"/>
  <c r="N17" i="8"/>
  <c r="D19" i="9" s="1"/>
  <c r="N24" i="8"/>
  <c r="D25" i="9" s="1"/>
  <c r="N16" i="8"/>
  <c r="D20" i="9" s="1"/>
  <c r="N15" i="8"/>
  <c r="D18" i="9" s="1"/>
  <c r="N18" i="8"/>
  <c r="D21" i="9" s="1"/>
  <c r="N23" i="8"/>
  <c r="D24" i="9" s="1"/>
  <c r="N19" i="8"/>
  <c r="D38" i="9" s="1"/>
  <c r="N20" i="8"/>
  <c r="D22" i="9" s="1"/>
  <c r="N13" i="8"/>
  <c r="D16" i="9" s="1"/>
  <c r="N22" i="8"/>
  <c r="D23" i="9" s="1"/>
  <c r="N21" i="8"/>
  <c r="D36" i="9" s="1"/>
  <c r="N30" i="8"/>
  <c r="D11" i="9" s="1"/>
  <c r="N27" i="8"/>
  <c r="D29" i="9" s="1"/>
  <c r="N25" i="8"/>
  <c r="D26" i="9" s="1"/>
  <c r="N14" i="8"/>
  <c r="D17" i="9" s="1"/>
  <c r="N28" i="8"/>
  <c r="D30" i="9" s="1"/>
  <c r="N29" i="8"/>
  <c r="D13" i="9" s="1"/>
  <c r="I53" i="17" l="1"/>
  <c r="D12" i="12" s="1"/>
  <c r="I60" i="17"/>
  <c r="D19" i="12" s="1"/>
  <c r="I52" i="17"/>
  <c r="D11" i="12" s="1"/>
  <c r="I54" i="17"/>
  <c r="D13" i="12" s="1"/>
  <c r="I58" i="17"/>
  <c r="D17" i="12" s="1"/>
  <c r="I61" i="17"/>
  <c r="D20" i="12" s="1"/>
  <c r="I55" i="17"/>
  <c r="D14" i="12" s="1"/>
  <c r="I59" i="17"/>
  <c r="D18" i="12" s="1"/>
  <c r="I57" i="17"/>
  <c r="D16" i="12" s="1"/>
  <c r="I56" i="17"/>
  <c r="D15" i="12" s="1"/>
  <c r="I51" i="17"/>
  <c r="D10" i="12" s="1"/>
  <c r="I63" i="17" l="1"/>
  <c r="D22" i="12" s="1"/>
  <c r="A8" i="17"/>
  <c r="P8" i="17" l="1"/>
  <c r="A22" i="17"/>
  <c r="B7" i="17"/>
  <c r="P12" i="17"/>
  <c r="A26" i="17"/>
  <c r="P16" i="17"/>
  <c r="A30" i="17"/>
  <c r="P14" i="17"/>
  <c r="A28" i="17"/>
  <c r="P19" i="17"/>
  <c r="A33" i="17"/>
  <c r="P10" i="17"/>
  <c r="A24" i="17"/>
  <c r="P13" i="17"/>
  <c r="A27" i="17"/>
  <c r="P15" i="17"/>
  <c r="A29" i="17"/>
  <c r="P17" i="17"/>
  <c r="A31" i="17"/>
  <c r="P18" i="17"/>
  <c r="A32" i="17"/>
  <c r="P9" i="17"/>
  <c r="A23" i="17"/>
  <c r="P11" i="17"/>
  <c r="A25" i="17"/>
  <c r="A50" i="17"/>
  <c r="E26" i="12" l="1"/>
  <c r="H21" i="17"/>
  <c r="W7" i="17"/>
  <c r="D21" i="17"/>
  <c r="S7" i="17"/>
  <c r="E21" i="17"/>
  <c r="T7" i="17"/>
  <c r="L21" i="17"/>
  <c r="AA7" i="17"/>
  <c r="I21" i="17"/>
  <c r="X7" i="17"/>
  <c r="U7" i="17"/>
  <c r="F21" i="17"/>
  <c r="K21" i="17"/>
  <c r="Z7" i="17"/>
  <c r="A36" i="17"/>
  <c r="P36" i="17" s="1"/>
  <c r="P22" i="17"/>
  <c r="G21" i="17"/>
  <c r="G35" i="17" s="1"/>
  <c r="V35" i="17" s="1"/>
  <c r="V7" i="17"/>
  <c r="M21" i="17"/>
  <c r="AB7" i="17"/>
  <c r="Y7" i="17"/>
  <c r="J21" i="17"/>
  <c r="C21" i="17"/>
  <c r="R7" i="17"/>
  <c r="Q7" i="17"/>
  <c r="B21" i="17"/>
  <c r="P23" i="17"/>
  <c r="A37" i="17"/>
  <c r="P37" i="17" s="1"/>
  <c r="P31" i="17"/>
  <c r="A45" i="17"/>
  <c r="P45" i="17" s="1"/>
  <c r="P27" i="17"/>
  <c r="A41" i="17"/>
  <c r="P41" i="17" s="1"/>
  <c r="P33" i="17"/>
  <c r="A47" i="17"/>
  <c r="P47" i="17" s="1"/>
  <c r="P30" i="17"/>
  <c r="A44" i="17"/>
  <c r="P44" i="17" s="1"/>
  <c r="P25" i="17"/>
  <c r="A39" i="17"/>
  <c r="P39" i="17" s="1"/>
  <c r="P32" i="17"/>
  <c r="A46" i="17"/>
  <c r="P46" i="17" s="1"/>
  <c r="P29" i="17"/>
  <c r="A43" i="17"/>
  <c r="P43" i="17" s="1"/>
  <c r="P24" i="17"/>
  <c r="A38" i="17"/>
  <c r="P38" i="17" s="1"/>
  <c r="P28" i="17"/>
  <c r="A42" i="17"/>
  <c r="P42" i="17" s="1"/>
  <c r="P26" i="17"/>
  <c r="A40" i="17"/>
  <c r="P40" i="17" s="1"/>
  <c r="V21" i="17" l="1"/>
  <c r="B35" i="17"/>
  <c r="Q35" i="17" s="1"/>
  <c r="Q21" i="17"/>
  <c r="AA21" i="17"/>
  <c r="L35" i="17"/>
  <c r="AA35" i="17" s="1"/>
  <c r="R21" i="17"/>
  <c r="C35" i="17"/>
  <c r="R35" i="17" s="1"/>
  <c r="T21" i="17"/>
  <c r="E35" i="17"/>
  <c r="T35" i="17" s="1"/>
  <c r="Z21" i="17"/>
  <c r="K35" i="17"/>
  <c r="Z35" i="17" s="1"/>
  <c r="X21" i="17"/>
  <c r="I35" i="17"/>
  <c r="X35" i="17" s="1"/>
  <c r="U21" i="17"/>
  <c r="F35" i="17"/>
  <c r="U35" i="17" s="1"/>
  <c r="Y21" i="17"/>
  <c r="J35" i="17"/>
  <c r="Y35" i="17" s="1"/>
  <c r="W21" i="17"/>
  <c r="H35" i="17"/>
  <c r="W35" i="17" s="1"/>
  <c r="AB21" i="17"/>
  <c r="M35" i="17"/>
  <c r="AB35" i="17" s="1"/>
  <c r="S21" i="17"/>
  <c r="D35" i="17"/>
  <c r="S35" i="17" s="1"/>
</calcChain>
</file>

<file path=xl/comments1.xml><?xml version="1.0" encoding="utf-8"?>
<comments xmlns="http://schemas.openxmlformats.org/spreadsheetml/2006/main">
  <authors>
    <author>Luciano Scagliusi Vasconcelos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Luciano Scagliusi Vasconcelos:</t>
        </r>
        <r>
          <rPr>
            <sz val="9"/>
            <color indexed="81"/>
            <rFont val="Tahoma"/>
            <family val="2"/>
          </rPr>
          <t xml:space="preserve">
Em meses</t>
        </r>
      </text>
    </comment>
  </commentList>
</comments>
</file>

<file path=xl/sharedStrings.xml><?xml version="1.0" encoding="utf-8"?>
<sst xmlns="http://schemas.openxmlformats.org/spreadsheetml/2006/main" count="369" uniqueCount="200">
  <si>
    <t>Nome do Componente</t>
  </si>
  <si>
    <t>Categoria</t>
  </si>
  <si>
    <t>Aumento de Receita</t>
  </si>
  <si>
    <t>Redução de Custos</t>
  </si>
  <si>
    <t>Alinhamento estratégico</t>
  </si>
  <si>
    <t>Vantagem competitiva</t>
  </si>
  <si>
    <t>Impacto no negócio</t>
  </si>
  <si>
    <t>Satisfação do cliente</t>
  </si>
  <si>
    <t>Satisfação do usuário</t>
  </si>
  <si>
    <t>Redução de custo</t>
  </si>
  <si>
    <t>ROI</t>
  </si>
  <si>
    <t>Payback</t>
  </si>
  <si>
    <t>Lista de Critérios para Seleção</t>
  </si>
  <si>
    <t>Lista de Critérios para Avaliação</t>
  </si>
  <si>
    <t>Lista de Critérios para Priorização</t>
  </si>
  <si>
    <t>Status</t>
  </si>
  <si>
    <t>Andamento - No Prazo</t>
  </si>
  <si>
    <t>Andamento - Atrasado</t>
  </si>
  <si>
    <t>Andamento - Adiantado</t>
  </si>
  <si>
    <t>Cancelado</t>
  </si>
  <si>
    <t>Não Iniciado</t>
  </si>
  <si>
    <t>Concluído</t>
  </si>
  <si>
    <t>Custo</t>
  </si>
  <si>
    <t>DR01</t>
  </si>
  <si>
    <t>DR02</t>
  </si>
  <si>
    <t>Tornar-se líder no mercado de seguros massificados</t>
  </si>
  <si>
    <t>Valorizar a marca no mercado, tornando-a fortemente conhecida</t>
  </si>
  <si>
    <t>DR03</t>
  </si>
  <si>
    <t>DR04</t>
  </si>
  <si>
    <t>Drivers - Planejamento Estratégico</t>
  </si>
  <si>
    <t>Expandir o número de filiais</t>
  </si>
  <si>
    <t>Criar programas de incentivo/premiação aos corretores</t>
  </si>
  <si>
    <t>Prazo</t>
  </si>
  <si>
    <t>Expansão do Negócio</t>
  </si>
  <si>
    <t>Melhoria do Negócio</t>
  </si>
  <si>
    <t>Mandatórios ou Regulatórios</t>
  </si>
  <si>
    <t>Infra-Estrutura</t>
  </si>
  <si>
    <t>Novos Negócios</t>
  </si>
  <si>
    <t>Coorporativos</t>
  </si>
  <si>
    <t>Internos</t>
  </si>
  <si>
    <t>Melhoria Contínua</t>
  </si>
  <si>
    <t>Atualização Tecnológica</t>
  </si>
  <si>
    <t>PRJ-01</t>
  </si>
  <si>
    <t>PRJ-02</t>
  </si>
  <si>
    <t>PRJ-03</t>
  </si>
  <si>
    <t>PRJ-04</t>
  </si>
  <si>
    <t>PRJ-05</t>
  </si>
  <si>
    <t>PRJ-06</t>
  </si>
  <si>
    <t>PRJ-07</t>
  </si>
  <si>
    <t>PRJ-08</t>
  </si>
  <si>
    <t>PRJ-09</t>
  </si>
  <si>
    <t>PRJ-10</t>
  </si>
  <si>
    <t>PRJ-17</t>
  </si>
  <si>
    <t>PRJ-18</t>
  </si>
  <si>
    <t>PRJ-20</t>
  </si>
  <si>
    <t>Criação de novas campanhas publicitárias</t>
  </si>
  <si>
    <t>Aumentar o número de oficinas credenciadas</t>
  </si>
  <si>
    <t>Oferecer 10 dias de atraso sem multa em caso do não pagamento da fatura vigente</t>
  </si>
  <si>
    <t>Firmar parcerias com grandes empresas no ramo de enganharia civil</t>
  </si>
  <si>
    <t>Categorias</t>
  </si>
  <si>
    <t>Departamentos</t>
  </si>
  <si>
    <t>Marketing</t>
  </si>
  <si>
    <t>Financeiro</t>
  </si>
  <si>
    <t>Operacional</t>
  </si>
  <si>
    <t>Recursos Humanos</t>
  </si>
  <si>
    <t>Complexidade</t>
  </si>
  <si>
    <t>Orçamento</t>
  </si>
  <si>
    <t>Risco</t>
  </si>
  <si>
    <t>Identificação dos Projetos Candidatos à Execução</t>
  </si>
  <si>
    <t>Custos de Desenvolvimento/ Implementação</t>
  </si>
  <si>
    <t>Probabilidade de Sucesso Técnico</t>
  </si>
  <si>
    <t>Facilidade Técnica</t>
  </si>
  <si>
    <t>Tempo</t>
  </si>
  <si>
    <t>Patentes</t>
  </si>
  <si>
    <t>Logística</t>
  </si>
  <si>
    <t>Impacto Ambiental</t>
  </si>
  <si>
    <t>Riscos de Implementação</t>
  </si>
  <si>
    <t>Eficiência Operacional</t>
  </si>
  <si>
    <t>Alinhamento e Integração</t>
  </si>
  <si>
    <t>Responsabilidade Sócioambiental</t>
  </si>
  <si>
    <t>Atuação Institucional</t>
  </si>
  <si>
    <t>Gestão de Pessoas</t>
  </si>
  <si>
    <t>Infraestrutura e Tecnologia</t>
  </si>
  <si>
    <t>Conhecimento da Tecnilogia</t>
  </si>
  <si>
    <t>Aumento da Rentabilidade</t>
  </si>
  <si>
    <t>Redução de Riscos</t>
  </si>
  <si>
    <t>Aumento de Participação no Mercado</t>
  </si>
  <si>
    <t>Programa</t>
  </si>
  <si>
    <t>Projeto</t>
  </si>
  <si>
    <t>Descrição do Componente</t>
  </si>
  <si>
    <t>Alinh. Estratégico</t>
  </si>
  <si>
    <t>Alinhamento Estratégico</t>
  </si>
  <si>
    <t>Satisfação Cliente</t>
  </si>
  <si>
    <t>Satisfação do Cliente</t>
  </si>
  <si>
    <t>Tempo de Retorno</t>
  </si>
  <si>
    <t>Redução de Custo</t>
  </si>
  <si>
    <t>Melhoria no Processo</t>
  </si>
  <si>
    <t>Custo Acum.</t>
  </si>
  <si>
    <t>Aumento da Receita</t>
  </si>
  <si>
    <t>Ranque</t>
  </si>
  <si>
    <t>Aumentar o indice de retentacao (renovacao de seguros)</t>
  </si>
  <si>
    <t>Ampliação do quadro de funcionários do backoffice (RH)</t>
  </si>
  <si>
    <t>Alteração no sistema interno de emissão de apólices para atender as necessidades do negócio de massificados (TI)</t>
  </si>
  <si>
    <t>Contrato com empresas de call center para terceirização do atendimento ao segurados no pós venda</t>
  </si>
  <si>
    <t>Treinamento dos atendentes para atendimento a pós-venda e sinistros</t>
  </si>
  <si>
    <t>Parceria com empresas de varejo de grande porte para potencialização das vendas ao grande público (Comercial)</t>
  </si>
  <si>
    <t>Modificações na planta da empresa para alocar ampliação dos recursos que serão contratados (Infra)</t>
  </si>
  <si>
    <t>Aquisição de 3% do mercado referente a compra de pequenas seguradoras</t>
  </si>
  <si>
    <t>Criar projetos de sustentabilidade e inclusão social</t>
  </si>
  <si>
    <t>Patocinar atletas de alto nivel</t>
  </si>
  <si>
    <t>Cobrir ofertas para clientes provenientes de outras seguradoras</t>
  </si>
  <si>
    <t>Disponibilizar serviços de inspeção veicular em redes autorizadas</t>
  </si>
  <si>
    <t>Parceria com empresas de assistência e capitalização (sorteio)</t>
  </si>
  <si>
    <t>Conceder descontos na renovação do seguro veicular para clientes sem sinistro</t>
  </si>
  <si>
    <t>Ação de Marketing</t>
  </si>
  <si>
    <t>Priorização dos Projetos a serem executados</t>
  </si>
  <si>
    <t>Avaliação dos projetos a serem executados</t>
  </si>
  <si>
    <t>Categorização dos projetos a serem executados</t>
  </si>
  <si>
    <t>Balanceamento dos projetos a serem executados</t>
  </si>
  <si>
    <t>Range</t>
  </si>
  <si>
    <t>Seleção dos projetos a serem executados</t>
  </si>
  <si>
    <t>A cada  indicação o cliente tem um bônus em seu seguro ou troca por ingressos no Cinema ou Teatro</t>
  </si>
  <si>
    <t xml:space="preserve">Oferecendo bônus e descontos a clientes existentes na renovação de seu seguro </t>
  </si>
  <si>
    <t>Descontos de 2% a clientes , com mais de 3 apólices de seguros. Esse descontos seria sobre seu seguro de maior valor.</t>
  </si>
  <si>
    <t>Contratação de Pessoas</t>
  </si>
  <si>
    <t>Licitação de Empresas</t>
  </si>
  <si>
    <t>PEAC</t>
  </si>
  <si>
    <t xml:space="preserve">Premiação a Condutores </t>
  </si>
  <si>
    <t>Sustentabilidade e Inclusão Social</t>
  </si>
  <si>
    <t>Oficinas Credenciadas</t>
  </si>
  <si>
    <t>Agregação de Valor a Marca e Produto</t>
  </si>
  <si>
    <t>Aluguel / Compra de Imoveis e Mobiliario</t>
  </si>
  <si>
    <t xml:space="preserve">Aquisição de Seguradoras </t>
  </si>
  <si>
    <t xml:space="preserve">Treinamento para Corretores </t>
  </si>
  <si>
    <t xml:space="preserve">Empresas Parceiras </t>
  </si>
  <si>
    <t>Cobrir a oferta do Concorrente</t>
  </si>
  <si>
    <t>Dez dias sem Juros na Fatura</t>
  </si>
  <si>
    <t>Pré inspeção Veicular</t>
  </si>
  <si>
    <t xml:space="preserve">Fidelização de Cliente </t>
  </si>
  <si>
    <t>Aumento Receita</t>
  </si>
  <si>
    <t>Urgência</t>
  </si>
  <si>
    <t>T O T A L</t>
  </si>
  <si>
    <t>Vant. Competitiva</t>
  </si>
  <si>
    <t>Estratégico</t>
  </si>
  <si>
    <t>Possibilidade de escolha por parte do segurado de contrato e cobranças em papel ou via Internet</t>
  </si>
  <si>
    <t>Utilização do Google App For Business descartando a necessidade de servidores de email e licenças para para o Office</t>
  </si>
  <si>
    <t>Parceria com empresas de monitoramento para localização do veiculo em caso de roubo ou furto</t>
  </si>
  <si>
    <t>Reduzir o tempo de vistorias e utilizar tablets conectados a internet para liberação imediata ou nao pos vistoria</t>
  </si>
  <si>
    <t>PRJ-24</t>
  </si>
  <si>
    <t>PRJ-25</t>
  </si>
  <si>
    <t>PRJ-26</t>
  </si>
  <si>
    <t>PRJ-27</t>
  </si>
  <si>
    <t>PRJ-28</t>
  </si>
  <si>
    <t>Redução do tempo de vistoria</t>
  </si>
  <si>
    <t>Parceria com empresas de monitoramento</t>
  </si>
  <si>
    <t>Utilização do Google App For Business</t>
  </si>
  <si>
    <t>Redução emissão de papel</t>
  </si>
  <si>
    <t>Treinamento Sistema Apólices</t>
  </si>
  <si>
    <t>Oferecer treinamento para os colaboradores da empresa no Sistema de Gerenciamento de Apólices</t>
  </si>
  <si>
    <t>Qtde. Total de Projetos</t>
  </si>
  <si>
    <t>PGM-21</t>
  </si>
  <si>
    <t>PGM-22</t>
  </si>
  <si>
    <t>PGM-23</t>
  </si>
  <si>
    <t>PGM-19</t>
  </si>
  <si>
    <t>PGM-11</t>
  </si>
  <si>
    <t>PGM-12</t>
  </si>
  <si>
    <t>PGM-13</t>
  </si>
  <si>
    <t>PGM-14</t>
  </si>
  <si>
    <t>PGM-16</t>
  </si>
  <si>
    <t>PGM-15</t>
  </si>
  <si>
    <t>Expandir a quantidade de filiais disponíveis em todo o Brasil</t>
  </si>
  <si>
    <t>Patrocinar clube de futebol para aumentar exposição da marca</t>
  </si>
  <si>
    <t>Patrocinio Clube de Futebol</t>
  </si>
  <si>
    <t>Patrocínio Atletas</t>
  </si>
  <si>
    <t>Markenting Publicitário</t>
  </si>
  <si>
    <t>Sistema Gerador de Apólices</t>
  </si>
  <si>
    <t>Treinamento Pós-Venda</t>
  </si>
  <si>
    <t>Score</t>
  </si>
  <si>
    <t>Desconto extra para clientes com mais de uma apólice</t>
  </si>
  <si>
    <t>Bonus na renovação da apólice do seguro</t>
  </si>
  <si>
    <t>Potencialização das vendas ao grande público</t>
  </si>
  <si>
    <t>RANQUE</t>
  </si>
  <si>
    <t>Início</t>
  </si>
  <si>
    <t>Término</t>
  </si>
  <si>
    <t>Pontuação Final</t>
  </si>
  <si>
    <t>Percentual Prioridade</t>
  </si>
  <si>
    <t>Aumento Participação no Mercado</t>
  </si>
  <si>
    <t>Prioridade</t>
  </si>
  <si>
    <t>id_Driver</t>
  </si>
  <si>
    <t>id_Componente</t>
  </si>
  <si>
    <t>Todos os Projetos</t>
  </si>
  <si>
    <t>Projetos selecionados</t>
  </si>
  <si>
    <t>Nome do Driver</t>
  </si>
  <si>
    <t>Selecionado?</t>
  </si>
  <si>
    <t>Sim</t>
  </si>
  <si>
    <t>Tipo do Componente</t>
  </si>
  <si>
    <t/>
  </si>
  <si>
    <t>Não</t>
  </si>
  <si>
    <t>Custo Total</t>
  </si>
  <si>
    <r>
      <t xml:space="preserve">Expandir o </t>
    </r>
    <r>
      <rPr>
        <i/>
        <sz val="11"/>
        <color theme="3"/>
        <rFont val="Calibri"/>
        <family val="2"/>
        <scheme val="minor"/>
      </rPr>
      <t xml:space="preserve">market share </t>
    </r>
    <r>
      <rPr>
        <sz val="11"/>
        <color theme="3"/>
        <rFont val="Calibri"/>
        <family val="2"/>
        <scheme val="minor"/>
      </rPr>
      <t>dos ramos de grande risco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</si>
</sst>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203386"/>
      <name val="Calibri"/>
      <family val="2"/>
      <scheme val="minor"/>
    </font>
    <font>
      <b/>
      <sz val="11"/>
      <color rgb="FF203386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1"/>
      <name val="Utsaah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3"/>
      <name val="Cambria"/>
      <family val="1"/>
      <scheme val="maj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20338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/>
      <diagonal/>
    </border>
    <border>
      <left style="medium">
        <color indexed="64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44" fontId="8" fillId="0" borderId="0" applyFont="0" applyFill="0" applyBorder="0" applyAlignment="0" applyProtection="0"/>
    <xf numFmtId="0" fontId="6" fillId="5" borderId="1">
      <alignment horizontal="center"/>
    </xf>
    <xf numFmtId="9" fontId="8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/>
    <xf numFmtId="0" fontId="5" fillId="2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2" borderId="0" xfId="0" applyFont="1" applyFill="1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6" fillId="3" borderId="0" xfId="1" applyFill="1" applyBorder="1" applyAlignment="1">
      <alignment horizontal="center"/>
    </xf>
    <xf numFmtId="0" fontId="10" fillId="2" borderId="5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left" vertical="center"/>
    </xf>
    <xf numFmtId="0" fontId="10" fillId="2" borderId="5" xfId="2" applyFont="1" applyFill="1" applyBorder="1" applyAlignment="1">
      <alignment horizontal="left" vertical="center" wrapText="1"/>
    </xf>
    <xf numFmtId="0" fontId="10" fillId="0" borderId="5" xfId="2" applyFont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left" vertical="center"/>
    </xf>
    <xf numFmtId="0" fontId="11" fillId="2" borderId="5" xfId="2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16" fontId="15" fillId="0" borderId="0" xfId="0" applyNumberFormat="1" applyFont="1" applyAlignment="1">
      <alignment horizontal="left" vertical="center"/>
    </xf>
    <xf numFmtId="0" fontId="14" fillId="2" borderId="5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textRotation="90"/>
    </xf>
    <xf numFmtId="0" fontId="1" fillId="4" borderId="5" xfId="2" applyFont="1" applyFill="1" applyBorder="1" applyAlignment="1">
      <alignment horizontal="center" vertical="center" textRotation="90"/>
    </xf>
    <xf numFmtId="0" fontId="7" fillId="2" borderId="5" xfId="2" applyFont="1" applyFill="1" applyBorder="1" applyAlignment="1">
      <alignment horizontal="left"/>
    </xf>
    <xf numFmtId="0" fontId="10" fillId="4" borderId="5" xfId="2" applyFont="1" applyFill="1" applyBorder="1" applyAlignment="1">
      <alignment horizontal="center"/>
    </xf>
    <xf numFmtId="0" fontId="10" fillId="2" borderId="5" xfId="2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 vertical="center" textRotation="90"/>
    </xf>
    <xf numFmtId="0" fontId="9" fillId="4" borderId="6" xfId="0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 textRotation="90"/>
    </xf>
    <xf numFmtId="0" fontId="1" fillId="4" borderId="7" xfId="2" applyFont="1" applyFill="1" applyBorder="1" applyAlignment="1">
      <alignment horizontal="center" vertical="center" textRotation="90"/>
    </xf>
    <xf numFmtId="0" fontId="1" fillId="4" borderId="5" xfId="2" applyFont="1" applyFill="1" applyBorder="1" applyAlignment="1">
      <alignment horizontal="center"/>
    </xf>
    <xf numFmtId="44" fontId="12" fillId="2" borderId="8" xfId="2" applyNumberFormat="1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10" fillId="7" borderId="5" xfId="2" applyFont="1" applyFill="1" applyBorder="1" applyAlignment="1">
      <alignment horizontal="center"/>
    </xf>
    <xf numFmtId="0" fontId="10" fillId="7" borderId="5" xfId="2" applyFont="1" applyFill="1" applyBorder="1" applyAlignment="1">
      <alignment horizontal="left"/>
    </xf>
    <xf numFmtId="44" fontId="10" fillId="7" borderId="5" xfId="3" applyFont="1" applyFill="1" applyBorder="1" applyAlignment="1">
      <alignment horizontal="left"/>
    </xf>
    <xf numFmtId="49" fontId="19" fillId="7" borderId="6" xfId="0" applyNumberFormat="1" applyFont="1" applyFill="1" applyBorder="1" applyAlignment="1">
      <alignment horizontal="center" vertical="center" textRotation="90"/>
    </xf>
    <xf numFmtId="9" fontId="19" fillId="7" borderId="6" xfId="5" applyFont="1" applyFill="1" applyBorder="1" applyAlignment="1">
      <alignment horizontal="center"/>
    </xf>
    <xf numFmtId="0" fontId="11" fillId="2" borderId="15" xfId="2" applyFont="1" applyFill="1" applyBorder="1" applyAlignment="1">
      <alignment horizontal="left"/>
    </xf>
    <xf numFmtId="0" fontId="11" fillId="2" borderId="16" xfId="2" applyFont="1" applyFill="1" applyBorder="1" applyAlignment="1">
      <alignment horizontal="left"/>
    </xf>
    <xf numFmtId="0" fontId="11" fillId="2" borderId="17" xfId="2" applyFont="1" applyFill="1" applyBorder="1" applyAlignment="1">
      <alignment horizontal="left"/>
    </xf>
    <xf numFmtId="0" fontId="11" fillId="2" borderId="12" xfId="2" applyFont="1" applyFill="1" applyBorder="1" applyAlignment="1">
      <alignment horizontal="left"/>
    </xf>
    <xf numFmtId="0" fontId="11" fillId="2" borderId="22" xfId="2" applyFont="1" applyFill="1" applyBorder="1" applyAlignment="1">
      <alignment horizontal="center"/>
    </xf>
    <xf numFmtId="0" fontId="11" fillId="2" borderId="23" xfId="2" applyFont="1" applyFill="1" applyBorder="1" applyAlignment="1">
      <alignment horizontal="center"/>
    </xf>
    <xf numFmtId="0" fontId="11" fillId="2" borderId="25" xfId="2" applyFont="1" applyFill="1" applyBorder="1" applyAlignment="1">
      <alignment horizontal="center"/>
    </xf>
    <xf numFmtId="0" fontId="14" fillId="2" borderId="29" xfId="2" applyFont="1" applyFill="1" applyBorder="1" applyAlignment="1">
      <alignment horizontal="center" vertical="center"/>
    </xf>
    <xf numFmtId="0" fontId="0" fillId="2" borderId="0" xfId="0" applyFill="1" applyBorder="1"/>
    <xf numFmtId="0" fontId="1" fillId="4" borderId="13" xfId="2" applyFont="1" applyFill="1" applyBorder="1" applyAlignment="1">
      <alignment horizontal="center" vertical="center" textRotation="90"/>
    </xf>
    <xf numFmtId="0" fontId="7" fillId="2" borderId="30" xfId="2" applyFont="1" applyFill="1" applyBorder="1" applyAlignment="1">
      <alignment horizontal="left"/>
    </xf>
    <xf numFmtId="0" fontId="1" fillId="4" borderId="13" xfId="2" applyFont="1" applyFill="1" applyBorder="1" applyAlignment="1">
      <alignment horizontal="center"/>
    </xf>
    <xf numFmtId="0" fontId="2" fillId="2" borderId="19" xfId="0" applyFont="1" applyFill="1" applyBorder="1"/>
    <xf numFmtId="0" fontId="9" fillId="2" borderId="23" xfId="0" applyFont="1" applyFill="1" applyBorder="1" applyAlignment="1">
      <alignment horizontal="center"/>
    </xf>
    <xf numFmtId="0" fontId="0" fillId="2" borderId="23" xfId="0" applyFill="1" applyBorder="1"/>
    <xf numFmtId="0" fontId="14" fillId="2" borderId="30" xfId="2" applyFont="1" applyFill="1" applyBorder="1" applyAlignment="1">
      <alignment horizontal="center" vertical="center"/>
    </xf>
    <xf numFmtId="0" fontId="2" fillId="2" borderId="23" xfId="0" applyFont="1" applyFill="1" applyBorder="1"/>
    <xf numFmtId="0" fontId="0" fillId="0" borderId="19" xfId="0" applyBorder="1"/>
    <xf numFmtId="0" fontId="0" fillId="0" borderId="0" xfId="0" applyBorder="1" applyAlignment="1">
      <alignment horizontal="left"/>
    </xf>
    <xf numFmtId="0" fontId="7" fillId="2" borderId="26" xfId="2" applyFont="1" applyFill="1" applyBorder="1" applyAlignment="1">
      <alignment horizontal="left"/>
    </xf>
    <xf numFmtId="0" fontId="7" fillId="2" borderId="14" xfId="2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9" fontId="19" fillId="7" borderId="31" xfId="5" applyFont="1" applyFill="1" applyBorder="1" applyAlignment="1">
      <alignment horizontal="center"/>
    </xf>
    <xf numFmtId="0" fontId="0" fillId="2" borderId="24" xfId="0" applyFill="1" applyBorder="1"/>
    <xf numFmtId="0" fontId="0" fillId="2" borderId="25" xfId="0" applyFill="1" applyBorder="1"/>
    <xf numFmtId="0" fontId="10" fillId="7" borderId="7" xfId="2" applyFont="1" applyFill="1" applyBorder="1" applyAlignment="1">
      <alignment horizontal="center"/>
    </xf>
    <xf numFmtId="0" fontId="10" fillId="7" borderId="7" xfId="2" applyFont="1" applyFill="1" applyBorder="1" applyAlignment="1">
      <alignment horizontal="left"/>
    </xf>
    <xf numFmtId="0" fontId="6" fillId="3" borderId="38" xfId="1" applyFill="1" applyBorder="1" applyAlignment="1">
      <alignment horizontal="center"/>
    </xf>
    <xf numFmtId="0" fontId="0" fillId="2" borderId="41" xfId="0" applyFill="1" applyBorder="1"/>
    <xf numFmtId="0" fontId="0" fillId="2" borderId="42" xfId="0" applyFill="1" applyBorder="1"/>
    <xf numFmtId="0" fontId="10" fillId="8" borderId="7" xfId="2" applyFont="1" applyFill="1" applyBorder="1" applyAlignment="1">
      <alignment horizontal="center"/>
    </xf>
    <xf numFmtId="0" fontId="10" fillId="8" borderId="5" xfId="2" applyFont="1" applyFill="1" applyBorder="1" applyAlignment="1">
      <alignment horizontal="left"/>
    </xf>
    <xf numFmtId="0" fontId="10" fillId="8" borderId="5" xfId="2" applyFont="1" applyFill="1" applyBorder="1" applyAlignment="1">
      <alignment horizontal="center"/>
    </xf>
    <xf numFmtId="44" fontId="10" fillId="8" borderId="5" xfId="3" applyFont="1" applyFill="1" applyBorder="1" applyAlignment="1">
      <alignment horizontal="left"/>
    </xf>
    <xf numFmtId="44" fontId="18" fillId="8" borderId="5" xfId="3" applyFont="1" applyFill="1" applyBorder="1" applyAlignment="1">
      <alignment horizontal="left"/>
    </xf>
    <xf numFmtId="44" fontId="11" fillId="8" borderId="5" xfId="3" applyFont="1" applyFill="1" applyBorder="1" applyAlignment="1">
      <alignment horizontal="left"/>
    </xf>
    <xf numFmtId="44" fontId="11" fillId="8" borderId="10" xfId="3" applyFont="1" applyFill="1" applyBorder="1" applyAlignment="1">
      <alignment horizontal="left"/>
    </xf>
    <xf numFmtId="44" fontId="11" fillId="8" borderId="9" xfId="3" applyFont="1" applyFill="1" applyBorder="1" applyAlignment="1">
      <alignment horizontal="left"/>
    </xf>
    <xf numFmtId="44" fontId="10" fillId="7" borderId="7" xfId="3" applyFont="1" applyFill="1" applyBorder="1" applyAlignment="1">
      <alignment horizontal="left"/>
    </xf>
    <xf numFmtId="9" fontId="11" fillId="2" borderId="38" xfId="2" applyNumberFormat="1" applyFont="1" applyFill="1" applyBorder="1" applyAlignment="1">
      <alignment horizontal="center"/>
    </xf>
    <xf numFmtId="44" fontId="11" fillId="2" borderId="38" xfId="3" applyFont="1" applyFill="1" applyBorder="1" applyAlignment="1">
      <alignment horizontal="left"/>
    </xf>
    <xf numFmtId="14" fontId="11" fillId="2" borderId="38" xfId="2" applyNumberFormat="1" applyFont="1" applyFill="1" applyBorder="1" applyAlignment="1">
      <alignment horizontal="center"/>
    </xf>
    <xf numFmtId="0" fontId="11" fillId="2" borderId="45" xfId="2" applyFont="1" applyFill="1" applyBorder="1" applyAlignment="1">
      <alignment horizontal="center"/>
    </xf>
    <xf numFmtId="9" fontId="11" fillId="2" borderId="46" xfId="2" applyNumberFormat="1" applyFont="1" applyFill="1" applyBorder="1" applyAlignment="1">
      <alignment horizontal="center"/>
    </xf>
    <xf numFmtId="44" fontId="11" fillId="2" borderId="46" xfId="3" applyFont="1" applyFill="1" applyBorder="1" applyAlignment="1">
      <alignment horizontal="left"/>
    </xf>
    <xf numFmtId="14" fontId="11" fillId="2" borderId="46" xfId="2" applyNumberFormat="1" applyFont="1" applyFill="1" applyBorder="1" applyAlignment="1">
      <alignment horizontal="center"/>
    </xf>
    <xf numFmtId="14" fontId="11" fillId="2" borderId="47" xfId="2" applyNumberFormat="1" applyFont="1" applyFill="1" applyBorder="1" applyAlignment="1">
      <alignment horizontal="center"/>
    </xf>
    <xf numFmtId="0" fontId="11" fillId="2" borderId="48" xfId="2" applyFont="1" applyFill="1" applyBorder="1" applyAlignment="1">
      <alignment horizontal="center"/>
    </xf>
    <xf numFmtId="14" fontId="11" fillId="2" borderId="49" xfId="2" applyNumberFormat="1" applyFont="1" applyFill="1" applyBorder="1" applyAlignment="1">
      <alignment horizontal="center"/>
    </xf>
    <xf numFmtId="0" fontId="11" fillId="2" borderId="46" xfId="2" applyNumberFormat="1" applyFont="1" applyFill="1" applyBorder="1" applyAlignment="1">
      <alignment horizontal="left"/>
    </xf>
    <xf numFmtId="0" fontId="11" fillId="2" borderId="38" xfId="2" applyNumberFormat="1" applyFont="1" applyFill="1" applyBorder="1" applyAlignment="1">
      <alignment horizontal="left"/>
    </xf>
    <xf numFmtId="0" fontId="12" fillId="2" borderId="15" xfId="2" applyFont="1" applyFill="1" applyBorder="1" applyAlignment="1">
      <alignment horizontal="center" vertical="center" wrapText="1"/>
    </xf>
    <xf numFmtId="0" fontId="12" fillId="2" borderId="16" xfId="2" applyFont="1" applyFill="1" applyBorder="1" applyAlignment="1">
      <alignment horizontal="center" vertical="center" wrapText="1"/>
    </xf>
    <xf numFmtId="0" fontId="12" fillId="2" borderId="17" xfId="2" applyFont="1" applyFill="1" applyBorder="1" applyAlignment="1">
      <alignment horizontal="center" vertical="center" wrapText="1"/>
    </xf>
    <xf numFmtId="0" fontId="12" fillId="2" borderId="15" xfId="2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0" fillId="2" borderId="39" xfId="0" applyFill="1" applyBorder="1"/>
    <xf numFmtId="0" fontId="0" fillId="2" borderId="1" xfId="0" applyFill="1" applyBorder="1"/>
    <xf numFmtId="0" fontId="0" fillId="2" borderId="40" xfId="0" applyFill="1" applyBorder="1"/>
    <xf numFmtId="0" fontId="0" fillId="0" borderId="43" xfId="0" applyBorder="1"/>
    <xf numFmtId="0" fontId="0" fillId="0" borderId="2" xfId="0" applyBorder="1"/>
    <xf numFmtId="0" fontId="0" fillId="0" borderId="44" xfId="0" applyBorder="1"/>
    <xf numFmtId="0" fontId="6" fillId="3" borderId="50" xfId="1" applyFill="1" applyBorder="1" applyAlignment="1">
      <alignment horizont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1" fillId="2" borderId="51" xfId="2" applyFont="1" applyFill="1" applyBorder="1" applyAlignment="1">
      <alignment horizontal="center"/>
    </xf>
    <xf numFmtId="0" fontId="11" fillId="2" borderId="52" xfId="2" applyFont="1" applyFill="1" applyBorder="1" applyAlignment="1">
      <alignment horizontal="center"/>
    </xf>
    <xf numFmtId="0" fontId="11" fillId="2" borderId="51" xfId="2" applyFont="1" applyFill="1" applyBorder="1" applyAlignment="1">
      <alignment horizontal="left"/>
    </xf>
    <xf numFmtId="0" fontId="11" fillId="2" borderId="52" xfId="2" applyFont="1" applyFill="1" applyBorder="1" applyAlignment="1">
      <alignment horizontal="left"/>
    </xf>
    <xf numFmtId="0" fontId="11" fillId="2" borderId="50" xfId="2" applyFont="1" applyFill="1" applyBorder="1" applyAlignment="1">
      <alignment horizontal="center"/>
    </xf>
    <xf numFmtId="0" fontId="11" fillId="2" borderId="50" xfId="2" applyFont="1" applyFill="1" applyBorder="1" applyAlignment="1">
      <alignment horizontal="left"/>
    </xf>
    <xf numFmtId="0" fontId="11" fillId="2" borderId="38" xfId="2" applyFont="1" applyFill="1" applyBorder="1" applyAlignment="1">
      <alignment horizontal="center"/>
    </xf>
    <xf numFmtId="0" fontId="11" fillId="2" borderId="38" xfId="2" applyFont="1" applyFill="1" applyBorder="1" applyAlignment="1">
      <alignment horizontal="left"/>
    </xf>
    <xf numFmtId="0" fontId="12" fillId="2" borderId="50" xfId="2" applyFont="1" applyFill="1" applyBorder="1" applyAlignment="1">
      <alignment horizontal="center" vertical="center"/>
    </xf>
    <xf numFmtId="0" fontId="12" fillId="2" borderId="38" xfId="2" applyFont="1" applyFill="1" applyBorder="1" applyAlignment="1">
      <alignment horizontal="center" vertical="center"/>
    </xf>
    <xf numFmtId="0" fontId="11" fillId="2" borderId="53" xfId="2" applyFont="1" applyFill="1" applyBorder="1" applyAlignment="1">
      <alignment horizontal="center"/>
    </xf>
    <xf numFmtId="0" fontId="12" fillId="2" borderId="12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wrapText="1"/>
    </xf>
    <xf numFmtId="0" fontId="11" fillId="2" borderId="17" xfId="2" applyFont="1" applyFill="1" applyBorder="1" applyAlignment="1">
      <alignment horizontal="center" wrapText="1"/>
    </xf>
    <xf numFmtId="0" fontId="11" fillId="2" borderId="15" xfId="2" applyFont="1" applyFill="1" applyBorder="1" applyAlignment="1">
      <alignment horizontal="center"/>
    </xf>
    <xf numFmtId="0" fontId="11" fillId="2" borderId="16" xfId="2" applyFont="1" applyFill="1" applyBorder="1" applyAlignment="1">
      <alignment horizontal="center"/>
    </xf>
    <xf numFmtId="0" fontId="11" fillId="2" borderId="17" xfId="2" applyFont="1" applyFill="1" applyBorder="1" applyAlignment="1">
      <alignment horizontal="center"/>
    </xf>
    <xf numFmtId="0" fontId="11" fillId="2" borderId="16" xfId="2" applyFont="1" applyFill="1" applyBorder="1" applyAlignment="1">
      <alignment horizontal="center" wrapText="1"/>
    </xf>
    <xf numFmtId="0" fontId="11" fillId="2" borderId="12" xfId="2" applyFont="1" applyFill="1" applyBorder="1" applyAlignment="1">
      <alignment horizontal="center" wrapText="1"/>
    </xf>
    <xf numFmtId="0" fontId="11" fillId="2" borderId="12" xfId="2" applyFont="1" applyFill="1" applyBorder="1" applyAlignment="1">
      <alignment horizontal="center"/>
    </xf>
    <xf numFmtId="0" fontId="6" fillId="3" borderId="12" xfId="1" applyFill="1" applyBorder="1" applyAlignment="1">
      <alignment horizontal="center" vertical="center" textRotation="90"/>
    </xf>
    <xf numFmtId="0" fontId="10" fillId="8" borderId="54" xfId="2" applyFont="1" applyFill="1" applyBorder="1" applyAlignment="1">
      <alignment horizontal="center"/>
    </xf>
    <xf numFmtId="0" fontId="10" fillId="8" borderId="55" xfId="2" applyFont="1" applyFill="1" applyBorder="1" applyAlignment="1">
      <alignment horizontal="left"/>
    </xf>
    <xf numFmtId="0" fontId="10" fillId="8" borderId="55" xfId="2" applyFont="1" applyFill="1" applyBorder="1" applyAlignment="1">
      <alignment horizontal="center"/>
    </xf>
    <xf numFmtId="44" fontId="11" fillId="8" borderId="54" xfId="3" applyFont="1" applyFill="1" applyBorder="1" applyAlignment="1">
      <alignment horizontal="left"/>
    </xf>
    <xf numFmtId="44" fontId="18" fillId="8" borderId="55" xfId="3" applyFont="1" applyFill="1" applyBorder="1" applyAlignment="1">
      <alignment horizontal="left"/>
    </xf>
    <xf numFmtId="0" fontId="10" fillId="8" borderId="7" xfId="2" applyFont="1" applyFill="1" applyBorder="1" applyAlignment="1">
      <alignment horizontal="left"/>
    </xf>
    <xf numFmtId="44" fontId="10" fillId="8" borderId="7" xfId="3" applyFont="1" applyFill="1" applyBorder="1" applyAlignment="1">
      <alignment horizontal="left"/>
    </xf>
    <xf numFmtId="44" fontId="18" fillId="8" borderId="7" xfId="3" applyFont="1" applyFill="1" applyBorder="1" applyAlignment="1">
      <alignment horizontal="left"/>
    </xf>
    <xf numFmtId="0" fontId="12" fillId="2" borderId="9" xfId="2" applyFont="1" applyFill="1" applyBorder="1" applyAlignment="1"/>
    <xf numFmtId="0" fontId="12" fillId="2" borderId="9" xfId="2" applyFont="1" applyFill="1" applyBorder="1" applyAlignment="1">
      <alignment horizontal="left"/>
    </xf>
    <xf numFmtId="0" fontId="11" fillId="2" borderId="0" xfId="2" applyFont="1" applyFill="1" applyBorder="1" applyAlignment="1">
      <alignment horizontal="center"/>
    </xf>
    <xf numFmtId="0" fontId="11" fillId="2" borderId="0" xfId="2" applyNumberFormat="1" applyFont="1" applyFill="1" applyBorder="1" applyAlignment="1">
      <alignment horizontal="left"/>
    </xf>
    <xf numFmtId="9" fontId="11" fillId="2" borderId="0" xfId="2" applyNumberFormat="1" applyFont="1" applyFill="1" applyBorder="1" applyAlignment="1">
      <alignment horizontal="center"/>
    </xf>
    <xf numFmtId="44" fontId="11" fillId="2" borderId="0" xfId="3" applyFont="1" applyFill="1" applyBorder="1" applyAlignment="1">
      <alignment horizontal="left"/>
    </xf>
    <xf numFmtId="14" fontId="11" fillId="2" borderId="0" xfId="2" applyNumberFormat="1" applyFont="1" applyFill="1" applyBorder="1" applyAlignment="1">
      <alignment horizontal="center"/>
    </xf>
    <xf numFmtId="0" fontId="11" fillId="2" borderId="34" xfId="2" applyFont="1" applyFill="1" applyBorder="1" applyAlignment="1">
      <alignment horizontal="center"/>
    </xf>
    <xf numFmtId="0" fontId="11" fillId="2" borderId="35" xfId="2" applyFont="1" applyFill="1" applyBorder="1" applyAlignment="1">
      <alignment horizontal="center"/>
    </xf>
    <xf numFmtId="0" fontId="11" fillId="2" borderId="36" xfId="2" applyFont="1" applyFill="1" applyBorder="1" applyAlignment="1">
      <alignment horizontal="center"/>
    </xf>
    <xf numFmtId="0" fontId="11" fillId="2" borderId="37" xfId="2" applyFont="1" applyFill="1" applyBorder="1" applyAlignment="1">
      <alignment horizontal="center"/>
    </xf>
    <xf numFmtId="0" fontId="6" fillId="3" borderId="32" xfId="1" applyFill="1" applyBorder="1" applyAlignment="1">
      <alignment horizontal="center"/>
    </xf>
    <xf numFmtId="0" fontId="6" fillId="3" borderId="33" xfId="1" applyFill="1" applyBorder="1" applyAlignment="1">
      <alignment horizontal="center"/>
    </xf>
    <xf numFmtId="0" fontId="6" fillId="3" borderId="10" xfId="1" applyFill="1" applyBorder="1" applyAlignment="1">
      <alignment horizontal="center" vertical="center"/>
    </xf>
    <xf numFmtId="0" fontId="6" fillId="3" borderId="7" xfId="1" applyFill="1" applyBorder="1" applyAlignment="1">
      <alignment horizontal="center" vertical="center"/>
    </xf>
    <xf numFmtId="0" fontId="6" fillId="3" borderId="17" xfId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10" fillId="2" borderId="38" xfId="2" applyFont="1" applyFill="1" applyBorder="1" applyAlignment="1">
      <alignment horizontal="center"/>
    </xf>
    <xf numFmtId="0" fontId="10" fillId="2" borderId="38" xfId="2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23" xfId="0" applyFont="1" applyFill="1" applyBorder="1" applyAlignment="1">
      <alignment horizontal="center"/>
    </xf>
    <xf numFmtId="0" fontId="0" fillId="2" borderId="0" xfId="0" quotePrefix="1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21" xfId="0" applyFont="1" applyFill="1" applyBorder="1"/>
    <xf numFmtId="0" fontId="6" fillId="3" borderId="16" xfId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/>
    </xf>
    <xf numFmtId="0" fontId="13" fillId="6" borderId="56" xfId="1" applyFont="1" applyFill="1" applyBorder="1" applyAlignment="1">
      <alignment horizontal="center" vertical="center"/>
    </xf>
    <xf numFmtId="0" fontId="13" fillId="6" borderId="57" xfId="1" applyFont="1" applyFill="1" applyBorder="1" applyAlignment="1">
      <alignment horizontal="center" vertical="center"/>
    </xf>
    <xf numFmtId="0" fontId="13" fillId="6" borderId="23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0" fillId="2" borderId="39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40" xfId="0" applyFont="1" applyFill="1" applyBorder="1"/>
    <xf numFmtId="0" fontId="0" fillId="2" borderId="41" xfId="0" applyFont="1" applyFill="1" applyBorder="1"/>
    <xf numFmtId="0" fontId="0" fillId="2" borderId="42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3" fillId="2" borderId="41" xfId="0" applyFont="1" applyFill="1" applyBorder="1" applyAlignment="1">
      <alignment horizontal="center"/>
    </xf>
    <xf numFmtId="0" fontId="23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2" xfId="0" applyFont="1" applyFill="1" applyBorder="1"/>
    <xf numFmtId="0" fontId="2" fillId="2" borderId="44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/>
    <xf numFmtId="0" fontId="0" fillId="2" borderId="19" xfId="0" applyFont="1" applyFill="1" applyBorder="1" applyAlignment="1">
      <alignment horizontal="center" vertical="center"/>
    </xf>
    <xf numFmtId="0" fontId="0" fillId="2" borderId="23" xfId="0" applyFont="1" applyFill="1" applyBorder="1"/>
    <xf numFmtId="0" fontId="20" fillId="2" borderId="19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0" fillId="2" borderId="28" xfId="0" applyFont="1" applyFill="1" applyBorder="1"/>
    <xf numFmtId="0" fontId="6" fillId="3" borderId="58" xfId="1" applyFill="1" applyBorder="1" applyAlignment="1">
      <alignment horizontal="center"/>
    </xf>
    <xf numFmtId="0" fontId="6" fillId="3" borderId="59" xfId="1" applyFill="1" applyBorder="1" applyAlignment="1">
      <alignment horizontal="center"/>
    </xf>
    <xf numFmtId="0" fontId="6" fillId="3" borderId="60" xfId="1" applyFill="1" applyBorder="1" applyAlignment="1">
      <alignment horizontal="center"/>
    </xf>
    <xf numFmtId="0" fontId="0" fillId="2" borderId="39" xfId="0" applyFont="1" applyFill="1" applyBorder="1" applyAlignment="1">
      <alignment horizontal="left"/>
    </xf>
    <xf numFmtId="0" fontId="0" fillId="2" borderId="41" xfId="0" applyFont="1" applyFill="1" applyBorder="1" applyAlignment="1">
      <alignment horizontal="left"/>
    </xf>
    <xf numFmtId="0" fontId="20" fillId="2" borderId="41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0" fillId="2" borderId="44" xfId="0" applyFont="1" applyFill="1" applyBorder="1"/>
    <xf numFmtId="0" fontId="0" fillId="2" borderId="43" xfId="0" applyFont="1" applyFill="1" applyBorder="1"/>
  </cellXfs>
  <cellStyles count="6">
    <cellStyle name="Estilo 1" xfId="4"/>
    <cellStyle name="Moeda" xfId="3" builtinId="4"/>
    <cellStyle name="Normal" xfId="0" builtinId="0"/>
    <cellStyle name="Porcentagem" xfId="5" builtinId="5"/>
    <cellStyle name="Título 2" xfId="1" builtinId="17"/>
    <cellStyle name="Título 3" xfId="2" builtinId="1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03386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03386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03386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03386"/>
        <name val="Calibri"/>
        <scheme val="minor"/>
      </font>
      <numFmt numFmtId="13" formatCode="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203386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203386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203386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3" tint="-0.24994659260841701"/>
        </top>
      </border>
    </dxf>
    <dxf>
      <border outline="0">
        <left style="thin">
          <color theme="3" tint="-0.24994659260841701"/>
        </left>
        <right style="thin">
          <color theme="3" tint="-0.24994659260841701"/>
        </right>
        <top style="thin">
          <color theme="3" tint="-0.24994659260841701"/>
        </top>
        <bottom style="thin">
          <color theme="3" tint="-0.24994659260841701"/>
        </bottom>
      </border>
    </dxf>
    <dxf>
      <font>
        <strike val="0"/>
        <outline val="0"/>
        <shadow val="0"/>
        <u val="none"/>
        <vertAlign val="baseline"/>
        <sz val="11"/>
        <color rgb="FF203386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medium">
          <color indexed="64"/>
        </bottom>
        <vertical/>
        <horizontal/>
      </border>
    </dxf>
    <dxf>
      <fill>
        <patternFill patternType="solid">
          <fgColor indexed="64"/>
          <bgColor theme="3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3" tint="-0.24994659260841701"/>
        </left>
        <right style="thin">
          <color theme="3" tint="-0.24994659260841701"/>
        </right>
        <top/>
        <bottom/>
      </border>
    </dxf>
  </dxfs>
  <tableStyles count="0" defaultTableStyle="TableStyleMedium2" defaultPivotStyle="PivotStyleLight16"/>
  <colors>
    <mruColors>
      <color rgb="FF203384"/>
      <color rgb="FF20338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Custo por Projeto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Balance!$E$8</c:f>
              <c:strCache>
                <c:ptCount val="1"/>
                <c:pt idx="0">
                  <c:v>Custo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dLbls>
            <c:numFmt formatCode="###,0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Balance!$B$9:$B$25</c:f>
              <c:strCache>
                <c:ptCount val="16"/>
                <c:pt idx="0">
                  <c:v>Potencialização das vendas ao grande público</c:v>
                </c:pt>
                <c:pt idx="1">
                  <c:v>Sistema Gerador de Apólices</c:v>
                </c:pt>
                <c:pt idx="2">
                  <c:v>Treinamento Sistema Apólices</c:v>
                </c:pt>
                <c:pt idx="3">
                  <c:v>Contratação de Pessoas</c:v>
                </c:pt>
                <c:pt idx="4">
                  <c:v>Aluguel / Compra de Imoveis e Mobiliario</c:v>
                </c:pt>
                <c:pt idx="5">
                  <c:v>Markenting Publicitário</c:v>
                </c:pt>
                <c:pt idx="6">
                  <c:v>Patrocínio Atletas</c:v>
                </c:pt>
                <c:pt idx="7">
                  <c:v>Patrocinio Clube de Futebol</c:v>
                </c:pt>
                <c:pt idx="8">
                  <c:v>Aquisição de Seguradoras </c:v>
                </c:pt>
                <c:pt idx="9">
                  <c:v>Fidelização de Cliente </c:v>
                </c:pt>
                <c:pt idx="10">
                  <c:v>Expandir o número de filiais</c:v>
                </c:pt>
                <c:pt idx="11">
                  <c:v>Cobrir a oferta do Concorrente</c:v>
                </c:pt>
                <c:pt idx="12">
                  <c:v>Pré inspeção Veicular</c:v>
                </c:pt>
                <c:pt idx="13">
                  <c:v>Licitação de Empresas</c:v>
                </c:pt>
                <c:pt idx="14">
                  <c:v>Oficinas Credenciadas</c:v>
                </c:pt>
                <c:pt idx="15">
                  <c:v>Redução do tempo de vistoria</c:v>
                </c:pt>
              </c:strCache>
            </c:strRef>
          </c:cat>
          <c:val>
            <c:numRef>
              <c:f>Balance!$E$9:$E$25</c:f>
              <c:numCache>
                <c:formatCode>_("R$"* #,##0.00_);_("R$"* \(#,##0.00\);_("R$"* "-"??_);_(@_)</c:formatCode>
                <c:ptCount val="17"/>
                <c:pt idx="0">
                  <c:v>50000000</c:v>
                </c:pt>
                <c:pt idx="1">
                  <c:v>6000000</c:v>
                </c:pt>
                <c:pt idx="2">
                  <c:v>800000</c:v>
                </c:pt>
                <c:pt idx="3">
                  <c:v>2000000</c:v>
                </c:pt>
                <c:pt idx="4">
                  <c:v>8000000</c:v>
                </c:pt>
                <c:pt idx="5">
                  <c:v>60000000</c:v>
                </c:pt>
                <c:pt idx="6">
                  <c:v>15000000</c:v>
                </c:pt>
                <c:pt idx="7">
                  <c:v>100000000</c:v>
                </c:pt>
                <c:pt idx="8">
                  <c:v>500000000</c:v>
                </c:pt>
                <c:pt idx="9">
                  <c:v>25000000</c:v>
                </c:pt>
                <c:pt idx="10">
                  <c:v>60000000</c:v>
                </c:pt>
                <c:pt idx="11">
                  <c:v>7500000</c:v>
                </c:pt>
                <c:pt idx="12">
                  <c:v>5000000</c:v>
                </c:pt>
                <c:pt idx="13">
                  <c:v>30000000</c:v>
                </c:pt>
                <c:pt idx="14">
                  <c:v>7000000</c:v>
                </c:pt>
                <c:pt idx="15">
                  <c:v>5000000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271024"/>
        <c:axId val="150271416"/>
        <c:axId val="0"/>
      </c:bar3DChart>
      <c:catAx>
        <c:axId val="150271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0271416"/>
        <c:crosses val="autoZero"/>
        <c:auto val="1"/>
        <c:lblAlgn val="ctr"/>
        <c:lblOffset val="100"/>
        <c:noMultiLvlLbl val="0"/>
      </c:catAx>
      <c:valAx>
        <c:axId val="150271416"/>
        <c:scaling>
          <c:orientation val="minMax"/>
        </c:scaling>
        <c:delete val="0"/>
        <c:axPos val="l"/>
        <c:numFmt formatCode="_(&quot;R$&quot;* #,##0.00_);_(&quot;R$&quot;* \(#,##0.00\);_(&quot;R$&quot;* &quot;-&quot;??_);_(@_)" sourceLinked="1"/>
        <c:majorTickMark val="out"/>
        <c:minorTickMark val="none"/>
        <c:tickLblPos val="nextTo"/>
        <c:crossAx val="150271024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7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67957</xdr:rowOff>
    </xdr:from>
    <xdr:to>
      <xdr:col>1</xdr:col>
      <xdr:colOff>2809026</xdr:colOff>
      <xdr:row>3</xdr:row>
      <xdr:rowOff>37910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67957"/>
          <a:ext cx="2428026" cy="5414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176893</xdr:colOff>
      <xdr:row>1</xdr:row>
      <xdr:rowOff>68036</xdr:rowOff>
    </xdr:from>
    <xdr:to>
      <xdr:col>3</xdr:col>
      <xdr:colOff>4204093</xdr:colOff>
      <xdr:row>6</xdr:row>
      <xdr:rowOff>13607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6179" y="258536"/>
          <a:ext cx="4027200" cy="8980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1591235</xdr:colOff>
      <xdr:row>0</xdr:row>
      <xdr:rowOff>44824</xdr:rowOff>
    </xdr:from>
    <xdr:to>
      <xdr:col>3</xdr:col>
      <xdr:colOff>2144611</xdr:colOff>
      <xdr:row>4</xdr:row>
      <xdr:rowOff>180895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68470" y="44824"/>
          <a:ext cx="4027200" cy="8980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145676</xdr:colOff>
      <xdr:row>0</xdr:row>
      <xdr:rowOff>145676</xdr:rowOff>
    </xdr:from>
    <xdr:to>
      <xdr:col>4</xdr:col>
      <xdr:colOff>172376</xdr:colOff>
      <xdr:row>5</xdr:row>
      <xdr:rowOff>91247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8029" y="145676"/>
          <a:ext cx="4027200" cy="8980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2381249</xdr:colOff>
      <xdr:row>0</xdr:row>
      <xdr:rowOff>41787</xdr:rowOff>
    </xdr:from>
    <xdr:to>
      <xdr:col>3</xdr:col>
      <xdr:colOff>426749</xdr:colOff>
      <xdr:row>6</xdr:row>
      <xdr:rowOff>164646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9049" y="41787"/>
          <a:ext cx="3369975" cy="7515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369794</xdr:colOff>
      <xdr:row>0</xdr:row>
      <xdr:rowOff>78442</xdr:rowOff>
    </xdr:from>
    <xdr:to>
      <xdr:col>15</xdr:col>
      <xdr:colOff>1296886</xdr:colOff>
      <xdr:row>4</xdr:row>
      <xdr:rowOff>23127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8529" y="78442"/>
          <a:ext cx="3369975" cy="7515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200025</xdr:rowOff>
    </xdr:from>
    <xdr:to>
      <xdr:col>6</xdr:col>
      <xdr:colOff>110462</xdr:colOff>
      <xdr:row>4</xdr:row>
      <xdr:rowOff>3375</xdr:rowOff>
    </xdr:to>
    <xdr:pic>
      <xdr:nvPicPr>
        <xdr:cNvPr id="3" name="Picture 6" descr="http://img.catho.com.br/site/publicidade/includes/img/structure/anunciantes/ibta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2871" y="200025"/>
          <a:ext cx="1179594" cy="4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2711824</xdr:colOff>
      <xdr:row>0</xdr:row>
      <xdr:rowOff>168089</xdr:rowOff>
    </xdr:from>
    <xdr:to>
      <xdr:col>3</xdr:col>
      <xdr:colOff>557299</xdr:colOff>
      <xdr:row>4</xdr:row>
      <xdr:rowOff>157598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4265" y="168089"/>
          <a:ext cx="3369975" cy="75150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071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217259</xdr:colOff>
      <xdr:row>0</xdr:row>
      <xdr:rowOff>200025</xdr:rowOff>
    </xdr:from>
    <xdr:to>
      <xdr:col>6</xdr:col>
      <xdr:colOff>193251</xdr:colOff>
      <xdr:row>1</xdr:row>
      <xdr:rowOff>3375</xdr:rowOff>
    </xdr:to>
    <xdr:pic>
      <xdr:nvPicPr>
        <xdr:cNvPr id="3" name="Picture 6" descr="http://img.catho.com.br/site/publicidade/includes/img/structure/anunciantes/ibta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5009" y="190500"/>
          <a:ext cx="1176142" cy="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217259</xdr:colOff>
      <xdr:row>0</xdr:row>
      <xdr:rowOff>200025</xdr:rowOff>
    </xdr:from>
    <xdr:to>
      <xdr:col>6</xdr:col>
      <xdr:colOff>193251</xdr:colOff>
      <xdr:row>1</xdr:row>
      <xdr:rowOff>3375</xdr:rowOff>
    </xdr:to>
    <xdr:pic>
      <xdr:nvPicPr>
        <xdr:cNvPr id="5" name="Picture 6" descr="http://img.catho.com.br/site/publicidade/includes/img/structure/anunciantes/ibta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259" y="190500"/>
          <a:ext cx="585592" cy="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66677</xdr:colOff>
      <xdr:row>8</xdr:row>
      <xdr:rowOff>28576</xdr:rowOff>
    </xdr:from>
    <xdr:to>
      <xdr:col>17</xdr:col>
      <xdr:colOff>563214</xdr:colOff>
      <xdr:row>29</xdr:row>
      <xdr:rowOff>60048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7" y="1181101"/>
          <a:ext cx="10859737" cy="4031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38101</xdr:colOff>
      <xdr:row>31</xdr:row>
      <xdr:rowOff>38101</xdr:rowOff>
    </xdr:from>
    <xdr:to>
      <xdr:col>17</xdr:col>
      <xdr:colOff>590550</xdr:colOff>
      <xdr:row>52</xdr:row>
      <xdr:rowOff>128008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5572126"/>
          <a:ext cx="10915649" cy="4090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142875</xdr:colOff>
      <xdr:row>0</xdr:row>
      <xdr:rowOff>180975</xdr:rowOff>
    </xdr:from>
    <xdr:to>
      <xdr:col>11</xdr:col>
      <xdr:colOff>464850</xdr:colOff>
      <xdr:row>4</xdr:row>
      <xdr:rowOff>170484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00475" y="180975"/>
          <a:ext cx="3369975" cy="7515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8:G24" totalsRowShown="0" headerRowDxfId="11" dataDxfId="9" headerRowBorderDxfId="10" tableBorderDxfId="8" totalsRowBorderDxfId="7" headerRowCellStyle="Título 2">
  <autoFilter ref="A8:G24"/>
  <sortState ref="A6:G17">
    <sortCondition descending="1" ref="D6"/>
  </sortState>
  <tableColumns count="7">
    <tableColumn id="1" name="id_Componente" dataDxfId="6">
      <calculatedColumnFormula>Seleção!A11</calculatedColumnFormula>
    </tableColumn>
    <tableColumn id="2" name="Nome do Componente" dataDxfId="5">
      <calculatedColumnFormula>Seleção!B11</calculatedColumnFormula>
    </tableColumn>
    <tableColumn id="3" name="Categoria" dataDxfId="4">
      <calculatedColumnFormula>Seleção!C11</calculatedColumnFormula>
    </tableColumn>
    <tableColumn id="5" name="Prioridade" dataDxfId="3" dataCellStyle="Título 3">
      <calculatedColumnFormula>Priorização!I50</calculatedColumnFormula>
    </tableColumn>
    <tableColumn id="4" name="Custo" dataDxfId="2" dataCellStyle="Moeda">
      <calculatedColumnFormula>Seleção!E11</calculatedColumnFormula>
    </tableColumn>
    <tableColumn id="8" name="Início" dataDxfId="1" dataCellStyle="Título 3"/>
    <tableColumn id="9" name="Término" dataDxfId="0" dataCellStyle="Título 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U26"/>
  <sheetViews>
    <sheetView tabSelected="1" workbookViewId="0">
      <selection activeCell="B13" sqref="B13"/>
    </sheetView>
  </sheetViews>
  <sheetFormatPr defaultRowHeight="15" x14ac:dyDescent="0.25"/>
  <cols>
    <col min="1" max="1" width="13.85546875" style="3" customWidth="1"/>
    <col min="2" max="2" width="65.7109375" style="3" customWidth="1"/>
  </cols>
  <sheetData>
    <row r="1" spans="1:2" ht="15" customHeight="1" x14ac:dyDescent="0.25">
      <c r="A1" s="164"/>
      <c r="B1" s="165"/>
    </row>
    <row r="2" spans="1:2" ht="15" customHeight="1" x14ac:dyDescent="0.25">
      <c r="A2" s="166"/>
      <c r="B2" s="167"/>
    </row>
    <row r="3" spans="1:2" ht="15" customHeight="1" x14ac:dyDescent="0.25">
      <c r="A3" s="166"/>
      <c r="B3" s="167"/>
    </row>
    <row r="4" spans="1:2" ht="15" customHeight="1" x14ac:dyDescent="0.25">
      <c r="A4" s="166"/>
      <c r="B4" s="167"/>
    </row>
    <row r="5" spans="1:2" ht="19.5" customHeight="1" x14ac:dyDescent="0.25">
      <c r="A5" s="170" t="s">
        <v>29</v>
      </c>
      <c r="B5" s="171"/>
    </row>
    <row r="6" spans="1:2" ht="15" customHeight="1" x14ac:dyDescent="0.25">
      <c r="A6" s="168"/>
      <c r="B6" s="169"/>
    </row>
    <row r="7" spans="1:2" ht="17.25" x14ac:dyDescent="0.3">
      <c r="A7" s="75" t="s">
        <v>188</v>
      </c>
      <c r="B7" s="75" t="s">
        <v>192</v>
      </c>
    </row>
    <row r="8" spans="1:2" x14ac:dyDescent="0.25">
      <c r="A8" s="172" t="s">
        <v>23</v>
      </c>
      <c r="B8" s="173" t="s">
        <v>25</v>
      </c>
    </row>
    <row r="9" spans="1:2" x14ac:dyDescent="0.25">
      <c r="A9" s="172" t="s">
        <v>24</v>
      </c>
      <c r="B9" s="173" t="s">
        <v>199</v>
      </c>
    </row>
    <row r="10" spans="1:2" x14ac:dyDescent="0.25">
      <c r="A10" s="172" t="s">
        <v>27</v>
      </c>
      <c r="B10" s="173" t="s">
        <v>26</v>
      </c>
    </row>
    <row r="11" spans="1:2" x14ac:dyDescent="0.25">
      <c r="A11" s="172" t="s">
        <v>28</v>
      </c>
      <c r="B11" s="173" t="s">
        <v>100</v>
      </c>
    </row>
    <row r="26" spans="21:21" x14ac:dyDescent="0.25">
      <c r="U26" s="4"/>
    </row>
  </sheetData>
  <mergeCells count="1"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G51"/>
  <sheetViews>
    <sheetView showGridLines="0" zoomScale="70" zoomScaleNormal="70" workbookViewId="0">
      <pane ySplit="10" topLeftCell="A11" activePane="bottomLeft" state="frozen"/>
      <selection pane="bottomLeft" activeCell="D21" sqref="D21"/>
    </sheetView>
  </sheetViews>
  <sheetFormatPr defaultRowHeight="15" x14ac:dyDescent="0.25"/>
  <cols>
    <col min="1" max="1" width="23.5703125" style="3" customWidth="1"/>
    <col min="2" max="2" width="17.42578125" style="3" customWidth="1"/>
    <col min="3" max="3" width="52.85546875" style="2" customWidth="1"/>
    <col min="4" max="4" width="114.28515625" style="2" customWidth="1"/>
    <col min="5" max="5" width="28.85546875" style="2" bestFit="1" customWidth="1"/>
    <col min="6" max="6" width="17.28515625" style="2" customWidth="1"/>
    <col min="7" max="7" width="9.140625" customWidth="1"/>
  </cols>
  <sheetData>
    <row r="1" spans="1:6" x14ac:dyDescent="0.25">
      <c r="A1" s="174"/>
      <c r="B1" s="175"/>
      <c r="C1" s="175"/>
      <c r="D1" s="175"/>
      <c r="E1" s="175"/>
      <c r="F1" s="176"/>
    </row>
    <row r="2" spans="1:6" x14ac:dyDescent="0.25">
      <c r="A2" s="177"/>
      <c r="B2" s="178"/>
      <c r="C2" s="178"/>
      <c r="D2" s="178"/>
      <c r="E2" s="178"/>
      <c r="F2" s="179"/>
    </row>
    <row r="3" spans="1:6" x14ac:dyDescent="0.25">
      <c r="A3" s="177"/>
      <c r="B3" s="178"/>
      <c r="C3" s="178"/>
      <c r="D3" s="178"/>
      <c r="E3" s="178"/>
      <c r="F3" s="179"/>
    </row>
    <row r="4" spans="1:6" x14ac:dyDescent="0.25">
      <c r="A4" s="177"/>
      <c r="B4" s="178"/>
      <c r="C4" s="178"/>
      <c r="D4" s="178"/>
      <c r="E4" s="178"/>
      <c r="F4" s="179"/>
    </row>
    <row r="5" spans="1:6" x14ac:dyDescent="0.25">
      <c r="A5" s="177"/>
      <c r="B5" s="178"/>
      <c r="C5" s="178"/>
      <c r="D5" s="178"/>
      <c r="E5" s="178"/>
      <c r="F5" s="179"/>
    </row>
    <row r="6" spans="1:6" x14ac:dyDescent="0.25">
      <c r="A6" s="177"/>
      <c r="B6" s="178"/>
      <c r="C6" s="178"/>
      <c r="D6" s="178"/>
      <c r="E6" s="178"/>
      <c r="F6" s="179"/>
    </row>
    <row r="7" spans="1:6" x14ac:dyDescent="0.25">
      <c r="A7" s="177"/>
      <c r="B7" s="178"/>
      <c r="C7" s="178"/>
      <c r="D7" s="178"/>
      <c r="E7" s="178"/>
      <c r="F7" s="179"/>
    </row>
    <row r="8" spans="1:6" ht="31.5" x14ac:dyDescent="0.5">
      <c r="A8" s="184" t="s">
        <v>68</v>
      </c>
      <c r="B8" s="185"/>
      <c r="C8" s="185"/>
      <c r="D8" s="185"/>
      <c r="E8" s="185"/>
      <c r="F8" s="186"/>
    </row>
    <row r="9" spans="1:6" ht="15.75" thickBot="1" x14ac:dyDescent="0.3">
      <c r="A9" s="180"/>
      <c r="B9" s="181"/>
      <c r="C9" s="181"/>
      <c r="D9" s="181"/>
      <c r="E9" s="181"/>
      <c r="F9" s="182"/>
    </row>
    <row r="10" spans="1:6" ht="17.25" x14ac:dyDescent="0.3">
      <c r="A10" s="18" t="s">
        <v>189</v>
      </c>
      <c r="B10" s="18" t="s">
        <v>188</v>
      </c>
      <c r="C10" s="18" t="s">
        <v>0</v>
      </c>
      <c r="D10" s="18" t="s">
        <v>89</v>
      </c>
      <c r="E10" s="18" t="s">
        <v>195</v>
      </c>
      <c r="F10" s="18" t="s">
        <v>32</v>
      </c>
    </row>
    <row r="11" spans="1:6" s="10" customFormat="1" ht="17.25" customHeight="1" x14ac:dyDescent="0.25">
      <c r="A11" s="19" t="s">
        <v>42</v>
      </c>
      <c r="B11" s="19" t="s">
        <v>23</v>
      </c>
      <c r="C11" s="20" t="s">
        <v>124</v>
      </c>
      <c r="D11" s="21" t="s">
        <v>101</v>
      </c>
      <c r="E11" s="20" t="s">
        <v>88</v>
      </c>
      <c r="F11" s="19">
        <v>36</v>
      </c>
    </row>
    <row r="12" spans="1:6" s="10" customFormat="1" ht="17.25" customHeight="1" x14ac:dyDescent="0.25">
      <c r="A12" s="19" t="s">
        <v>43</v>
      </c>
      <c r="B12" s="19" t="s">
        <v>23</v>
      </c>
      <c r="C12" s="20" t="s">
        <v>175</v>
      </c>
      <c r="D12" s="21" t="s">
        <v>102</v>
      </c>
      <c r="E12" s="20" t="s">
        <v>88</v>
      </c>
      <c r="F12" s="19">
        <v>1</v>
      </c>
    </row>
    <row r="13" spans="1:6" s="10" customFormat="1" ht="17.25" customHeight="1" x14ac:dyDescent="0.25">
      <c r="A13" s="19" t="s">
        <v>44</v>
      </c>
      <c r="B13" s="19" t="s">
        <v>23</v>
      </c>
      <c r="C13" s="20" t="s">
        <v>125</v>
      </c>
      <c r="D13" s="21" t="s">
        <v>103</v>
      </c>
      <c r="E13" s="20" t="s">
        <v>88</v>
      </c>
      <c r="F13" s="19">
        <v>18</v>
      </c>
    </row>
    <row r="14" spans="1:6" s="10" customFormat="1" ht="17.25" customHeight="1" x14ac:dyDescent="0.25">
      <c r="A14" s="19" t="s">
        <v>45</v>
      </c>
      <c r="B14" s="19" t="s">
        <v>23</v>
      </c>
      <c r="C14" s="20" t="s">
        <v>176</v>
      </c>
      <c r="D14" s="21" t="s">
        <v>104</v>
      </c>
      <c r="E14" s="20" t="s">
        <v>88</v>
      </c>
      <c r="F14" s="19">
        <v>6</v>
      </c>
    </row>
    <row r="15" spans="1:6" s="10" customFormat="1" ht="17.25" customHeight="1" x14ac:dyDescent="0.25">
      <c r="A15" s="19" t="s">
        <v>46</v>
      </c>
      <c r="B15" s="19" t="s">
        <v>23</v>
      </c>
      <c r="C15" s="20" t="s">
        <v>130</v>
      </c>
      <c r="D15" s="21" t="s">
        <v>105</v>
      </c>
      <c r="E15" s="20" t="s">
        <v>88</v>
      </c>
      <c r="F15" s="19">
        <v>12</v>
      </c>
    </row>
    <row r="16" spans="1:6" s="10" customFormat="1" ht="17.25" customHeight="1" x14ac:dyDescent="0.25">
      <c r="A16" s="19" t="s">
        <v>47</v>
      </c>
      <c r="B16" s="19" t="s">
        <v>23</v>
      </c>
      <c r="C16" s="20" t="s">
        <v>126</v>
      </c>
      <c r="D16" s="21" t="s">
        <v>112</v>
      </c>
      <c r="E16" s="20" t="s">
        <v>88</v>
      </c>
      <c r="F16" s="19">
        <v>12</v>
      </c>
    </row>
    <row r="17" spans="1:6" ht="17.25" customHeight="1" x14ac:dyDescent="0.25">
      <c r="A17" s="19" t="s">
        <v>48</v>
      </c>
      <c r="B17" s="19" t="s">
        <v>23</v>
      </c>
      <c r="C17" s="20" t="s">
        <v>131</v>
      </c>
      <c r="D17" s="21" t="s">
        <v>106</v>
      </c>
      <c r="E17" s="20" t="s">
        <v>88</v>
      </c>
      <c r="F17" s="22">
        <v>36</v>
      </c>
    </row>
    <row r="18" spans="1:6" ht="17.25" customHeight="1" x14ac:dyDescent="0.25">
      <c r="A18" s="19" t="s">
        <v>49</v>
      </c>
      <c r="B18" s="19" t="s">
        <v>24</v>
      </c>
      <c r="C18" s="20" t="s">
        <v>132</v>
      </c>
      <c r="D18" s="21" t="s">
        <v>107</v>
      </c>
      <c r="E18" s="20" t="s">
        <v>87</v>
      </c>
      <c r="F18" s="22">
        <v>28</v>
      </c>
    </row>
    <row r="19" spans="1:6" ht="17.25" customHeight="1" x14ac:dyDescent="0.25">
      <c r="A19" s="19" t="s">
        <v>50</v>
      </c>
      <c r="B19" s="19" t="s">
        <v>24</v>
      </c>
      <c r="C19" s="20" t="s">
        <v>129</v>
      </c>
      <c r="D19" s="21" t="s">
        <v>56</v>
      </c>
      <c r="E19" s="20" t="s">
        <v>88</v>
      </c>
      <c r="F19" s="22">
        <v>12</v>
      </c>
    </row>
    <row r="20" spans="1:6" ht="17.25" customHeight="1" x14ac:dyDescent="0.25">
      <c r="A20" s="19" t="s">
        <v>51</v>
      </c>
      <c r="B20" s="19" t="s">
        <v>24</v>
      </c>
      <c r="C20" s="20" t="s">
        <v>30</v>
      </c>
      <c r="D20" s="21" t="s">
        <v>170</v>
      </c>
      <c r="E20" s="20" t="s">
        <v>88</v>
      </c>
      <c r="F20" s="22">
        <v>15</v>
      </c>
    </row>
    <row r="21" spans="1:6" ht="17.25" customHeight="1" x14ac:dyDescent="0.25">
      <c r="A21" s="19" t="s">
        <v>164</v>
      </c>
      <c r="B21" s="19" t="s">
        <v>24</v>
      </c>
      <c r="C21" s="20" t="s">
        <v>133</v>
      </c>
      <c r="D21" s="21" t="s">
        <v>31</v>
      </c>
      <c r="E21" s="20" t="s">
        <v>87</v>
      </c>
      <c r="F21" s="22">
        <v>4</v>
      </c>
    </row>
    <row r="22" spans="1:6" ht="17.25" customHeight="1" x14ac:dyDescent="0.25">
      <c r="A22" s="19" t="s">
        <v>165</v>
      </c>
      <c r="B22" s="19" t="s">
        <v>24</v>
      </c>
      <c r="C22" s="20" t="s">
        <v>134</v>
      </c>
      <c r="D22" s="21" t="s">
        <v>58</v>
      </c>
      <c r="E22" s="20" t="s">
        <v>87</v>
      </c>
      <c r="F22" s="22">
        <v>9</v>
      </c>
    </row>
    <row r="23" spans="1:6" ht="17.25" customHeight="1" x14ac:dyDescent="0.25">
      <c r="A23" s="19" t="s">
        <v>166</v>
      </c>
      <c r="B23" s="19" t="s">
        <v>24</v>
      </c>
      <c r="C23" s="20" t="s">
        <v>127</v>
      </c>
      <c r="D23" s="21" t="s">
        <v>113</v>
      </c>
      <c r="E23" s="20" t="s">
        <v>87</v>
      </c>
      <c r="F23" s="22">
        <v>3</v>
      </c>
    </row>
    <row r="24" spans="1:6" ht="17.25" customHeight="1" x14ac:dyDescent="0.25">
      <c r="A24" s="19" t="s">
        <v>167</v>
      </c>
      <c r="B24" s="19" t="s">
        <v>27</v>
      </c>
      <c r="C24" s="20" t="s">
        <v>174</v>
      </c>
      <c r="D24" s="21" t="s">
        <v>55</v>
      </c>
      <c r="E24" s="20" t="s">
        <v>87</v>
      </c>
      <c r="F24" s="22">
        <v>12</v>
      </c>
    </row>
    <row r="25" spans="1:6" ht="17.25" customHeight="1" x14ac:dyDescent="0.25">
      <c r="A25" s="19" t="s">
        <v>169</v>
      </c>
      <c r="B25" s="19" t="s">
        <v>27</v>
      </c>
      <c r="C25" s="20" t="s">
        <v>128</v>
      </c>
      <c r="D25" s="21" t="s">
        <v>108</v>
      </c>
      <c r="E25" s="20" t="s">
        <v>87</v>
      </c>
      <c r="F25" s="22">
        <v>15</v>
      </c>
    </row>
    <row r="26" spans="1:6" ht="17.25" customHeight="1" x14ac:dyDescent="0.25">
      <c r="A26" s="19" t="s">
        <v>168</v>
      </c>
      <c r="B26" s="19" t="s">
        <v>27</v>
      </c>
      <c r="C26" s="20" t="s">
        <v>173</v>
      </c>
      <c r="D26" s="21" t="s">
        <v>109</v>
      </c>
      <c r="E26" s="20" t="s">
        <v>87</v>
      </c>
      <c r="F26" s="22">
        <v>12</v>
      </c>
    </row>
    <row r="27" spans="1:6" ht="17.25" customHeight="1" x14ac:dyDescent="0.25">
      <c r="A27" s="19" t="s">
        <v>52</v>
      </c>
      <c r="B27" s="19" t="s">
        <v>27</v>
      </c>
      <c r="C27" s="20" t="s">
        <v>172</v>
      </c>
      <c r="D27" s="21" t="s">
        <v>171</v>
      </c>
      <c r="E27" s="20" t="s">
        <v>88</v>
      </c>
      <c r="F27" s="22">
        <v>18</v>
      </c>
    </row>
    <row r="28" spans="1:6" ht="17.25" customHeight="1" x14ac:dyDescent="0.25">
      <c r="A28" s="19" t="s">
        <v>53</v>
      </c>
      <c r="B28" s="19" t="s">
        <v>28</v>
      </c>
      <c r="C28" s="20" t="s">
        <v>135</v>
      </c>
      <c r="D28" s="21" t="s">
        <v>110</v>
      </c>
      <c r="E28" s="20" t="s">
        <v>88</v>
      </c>
      <c r="F28" s="22">
        <v>2</v>
      </c>
    </row>
    <row r="29" spans="1:6" ht="17.25" customHeight="1" x14ac:dyDescent="0.25">
      <c r="A29" s="19" t="s">
        <v>163</v>
      </c>
      <c r="B29" s="19" t="s">
        <v>28</v>
      </c>
      <c r="C29" s="20" t="s">
        <v>136</v>
      </c>
      <c r="D29" s="21" t="s">
        <v>57</v>
      </c>
      <c r="E29" s="20" t="s">
        <v>87</v>
      </c>
      <c r="F29" s="22">
        <v>3</v>
      </c>
    </row>
    <row r="30" spans="1:6" ht="17.25" customHeight="1" x14ac:dyDescent="0.25">
      <c r="A30" s="19" t="s">
        <v>54</v>
      </c>
      <c r="B30" s="19" t="s">
        <v>28</v>
      </c>
      <c r="C30" s="20" t="s">
        <v>137</v>
      </c>
      <c r="D30" s="21" t="s">
        <v>111</v>
      </c>
      <c r="E30" s="20" t="s">
        <v>88</v>
      </c>
      <c r="F30" s="22">
        <v>2</v>
      </c>
    </row>
    <row r="31" spans="1:6" ht="17.25" customHeight="1" x14ac:dyDescent="0.25">
      <c r="A31" s="19" t="s">
        <v>160</v>
      </c>
      <c r="B31" s="19" t="s">
        <v>28</v>
      </c>
      <c r="C31" s="20" t="s">
        <v>138</v>
      </c>
      <c r="D31" s="21" t="s">
        <v>121</v>
      </c>
      <c r="E31" s="20" t="s">
        <v>87</v>
      </c>
      <c r="F31" s="22">
        <v>3</v>
      </c>
    </row>
    <row r="32" spans="1:6" ht="17.25" customHeight="1" x14ac:dyDescent="0.25">
      <c r="A32" s="19" t="s">
        <v>161</v>
      </c>
      <c r="B32" s="19" t="s">
        <v>28</v>
      </c>
      <c r="C32" s="20" t="s">
        <v>179</v>
      </c>
      <c r="D32" s="21" t="s">
        <v>122</v>
      </c>
      <c r="E32" s="20" t="s">
        <v>87</v>
      </c>
      <c r="F32" s="22">
        <v>6</v>
      </c>
    </row>
    <row r="33" spans="1:7" ht="17.25" customHeight="1" x14ac:dyDescent="0.25">
      <c r="A33" s="19" t="s">
        <v>162</v>
      </c>
      <c r="B33" s="19" t="s">
        <v>28</v>
      </c>
      <c r="C33" s="20" t="s">
        <v>178</v>
      </c>
      <c r="D33" s="21" t="s">
        <v>123</v>
      </c>
      <c r="E33" s="20" t="s">
        <v>87</v>
      </c>
      <c r="F33" s="22">
        <v>9</v>
      </c>
    </row>
    <row r="34" spans="1:7" ht="17.25" customHeight="1" x14ac:dyDescent="0.25">
      <c r="A34" s="23" t="s">
        <v>148</v>
      </c>
      <c r="B34" s="23" t="s">
        <v>27</v>
      </c>
      <c r="C34" s="24" t="s">
        <v>156</v>
      </c>
      <c r="D34" s="25" t="s">
        <v>144</v>
      </c>
      <c r="E34" s="24" t="s">
        <v>88</v>
      </c>
      <c r="F34" s="23">
        <v>4</v>
      </c>
    </row>
    <row r="35" spans="1:7" ht="17.25" customHeight="1" x14ac:dyDescent="0.25">
      <c r="A35" s="23" t="s">
        <v>149</v>
      </c>
      <c r="B35" s="23" t="s">
        <v>23</v>
      </c>
      <c r="C35" s="24" t="s">
        <v>155</v>
      </c>
      <c r="D35" s="25" t="s">
        <v>145</v>
      </c>
      <c r="E35" s="24" t="s">
        <v>88</v>
      </c>
      <c r="F35" s="23">
        <v>6</v>
      </c>
    </row>
    <row r="36" spans="1:7" ht="17.25" customHeight="1" x14ac:dyDescent="0.25">
      <c r="A36" s="23" t="s">
        <v>150</v>
      </c>
      <c r="B36" s="23" t="s">
        <v>23</v>
      </c>
      <c r="C36" s="24" t="s">
        <v>154</v>
      </c>
      <c r="D36" s="25" t="s">
        <v>146</v>
      </c>
      <c r="E36" s="24" t="s">
        <v>88</v>
      </c>
      <c r="F36" s="23">
        <v>12</v>
      </c>
    </row>
    <row r="37" spans="1:7" ht="17.25" customHeight="1" x14ac:dyDescent="0.25">
      <c r="A37" s="23" t="s">
        <v>151</v>
      </c>
      <c r="B37" s="23" t="s">
        <v>23</v>
      </c>
      <c r="C37" s="24" t="s">
        <v>153</v>
      </c>
      <c r="D37" s="25" t="s">
        <v>147</v>
      </c>
      <c r="E37" s="24" t="s">
        <v>88</v>
      </c>
      <c r="F37" s="23">
        <v>3</v>
      </c>
    </row>
    <row r="38" spans="1:7" ht="17.25" customHeight="1" x14ac:dyDescent="0.25">
      <c r="A38" s="23" t="s">
        <v>152</v>
      </c>
      <c r="B38" s="26" t="s">
        <v>23</v>
      </c>
      <c r="C38" s="27" t="s">
        <v>157</v>
      </c>
      <c r="D38" s="28" t="s">
        <v>158</v>
      </c>
      <c r="E38" s="24" t="s">
        <v>88</v>
      </c>
      <c r="F38" s="26">
        <v>6</v>
      </c>
    </row>
    <row r="39" spans="1:7" x14ac:dyDescent="0.25">
      <c r="A39" s="15"/>
      <c r="B39" s="15"/>
      <c r="C39" s="16"/>
      <c r="D39" s="16"/>
      <c r="E39" s="16"/>
      <c r="F39" s="16"/>
    </row>
    <row r="40" spans="1:7" x14ac:dyDescent="0.25">
      <c r="A40"/>
      <c r="B40" s="143" t="s">
        <v>159</v>
      </c>
      <c r="C40" s="143"/>
      <c r="D40" s="144">
        <f>COUNTA(C11:C38)</f>
        <v>28</v>
      </c>
      <c r="G40" s="2"/>
    </row>
    <row r="43" spans="1:7" ht="16.5" x14ac:dyDescent="0.25">
      <c r="E43" s="29"/>
    </row>
    <row r="46" spans="1:7" x14ac:dyDescent="0.25">
      <c r="A46" s="11"/>
      <c r="B46" s="12"/>
      <c r="E46" s="12"/>
    </row>
    <row r="47" spans="1:7" x14ac:dyDescent="0.25">
      <c r="B47" s="2"/>
    </row>
    <row r="48" spans="1:7" x14ac:dyDescent="0.25">
      <c r="A48" s="2"/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</sheetData>
  <autoFilter ref="A10:F38"/>
  <mergeCells count="1">
    <mergeCell ref="A8:F8"/>
  </mergeCells>
  <dataValidations count="2">
    <dataValidation type="list" allowBlank="1" showInputMessage="1" showErrorMessage="1" sqref="E11:E33">
      <formula1>$E$47:$E$51</formula1>
    </dataValidation>
    <dataValidation type="list" allowBlank="1" showInputMessage="1" showErrorMessage="1" sqref="B11:B33">
      <formula1>$A$47:$A$50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52"/>
  <sheetViews>
    <sheetView showGridLines="0" zoomScale="85" zoomScaleNormal="85" workbookViewId="0">
      <pane ySplit="8" topLeftCell="A9" activePane="bottomLeft" state="frozen"/>
      <selection pane="bottomLeft" activeCell="C10" sqref="C10"/>
    </sheetView>
  </sheetViews>
  <sheetFormatPr defaultRowHeight="15" x14ac:dyDescent="0.25"/>
  <cols>
    <col min="1" max="1" width="35.42578125" customWidth="1"/>
    <col min="2" max="2" width="22.7109375" customWidth="1"/>
    <col min="3" max="3" width="52.140625" style="1" customWidth="1"/>
    <col min="4" max="4" width="111.7109375" style="1" customWidth="1"/>
  </cols>
  <sheetData>
    <row r="1" spans="1:4" x14ac:dyDescent="0.25">
      <c r="A1" s="187" t="s">
        <v>196</v>
      </c>
      <c r="B1" s="188"/>
      <c r="C1" s="188"/>
      <c r="D1" s="188"/>
    </row>
    <row r="2" spans="1:4" x14ac:dyDescent="0.25">
      <c r="A2" s="187"/>
      <c r="B2" s="188"/>
      <c r="C2" s="188"/>
      <c r="D2" s="188"/>
    </row>
    <row r="3" spans="1:4" x14ac:dyDescent="0.25">
      <c r="A3" s="187"/>
      <c r="B3" s="188"/>
      <c r="C3" s="188"/>
      <c r="D3" s="188"/>
    </row>
    <row r="4" spans="1:4" x14ac:dyDescent="0.25">
      <c r="A4" s="187"/>
      <c r="B4" s="188"/>
      <c r="C4" s="188"/>
      <c r="D4" s="188"/>
    </row>
    <row r="5" spans="1:4" ht="18.75" x14ac:dyDescent="0.25">
      <c r="A5" s="189"/>
      <c r="B5" s="188"/>
      <c r="C5" s="163"/>
      <c r="D5" s="163"/>
    </row>
    <row r="6" spans="1:4" ht="26.25" x14ac:dyDescent="0.4">
      <c r="A6" s="183" t="s">
        <v>117</v>
      </c>
      <c r="B6" s="183"/>
      <c r="C6" s="183"/>
      <c r="D6" s="183"/>
    </row>
    <row r="7" spans="1:4" ht="18.75" x14ac:dyDescent="0.25">
      <c r="A7" s="189"/>
      <c r="B7" s="163"/>
      <c r="C7" s="163"/>
      <c r="D7" s="163"/>
    </row>
    <row r="8" spans="1:4" ht="17.25" x14ac:dyDescent="0.3">
      <c r="A8" s="111" t="s">
        <v>1</v>
      </c>
      <c r="B8" s="111" t="s">
        <v>189</v>
      </c>
      <c r="C8" s="111" t="s">
        <v>0</v>
      </c>
      <c r="D8" s="111" t="str">
        <f>Identificação!D10</f>
        <v>Descrição do Componente</v>
      </c>
    </row>
    <row r="9" spans="1:4" x14ac:dyDescent="0.25">
      <c r="A9" s="122" t="s">
        <v>114</v>
      </c>
      <c r="B9" s="118" t="str">
        <f>Identificação!A24</f>
        <v>PGM-14</v>
      </c>
      <c r="C9" s="119" t="str">
        <f>Identificação!C24</f>
        <v>Markenting Publicitário</v>
      </c>
      <c r="D9" s="119" t="str">
        <f>Identificação!D24</f>
        <v>Criação de novas campanhas publicitárias</v>
      </c>
    </row>
    <row r="10" spans="1:4" x14ac:dyDescent="0.25">
      <c r="A10" s="112" t="s">
        <v>114</v>
      </c>
      <c r="B10" s="114" t="str">
        <f>Identificação!A26</f>
        <v>PGM-16</v>
      </c>
      <c r="C10" s="116" t="str">
        <f>Identificação!C26</f>
        <v>Patrocínio Atletas</v>
      </c>
      <c r="D10" s="116" t="str">
        <f>Identificação!D26</f>
        <v>Patocinar atletas de alto nivel</v>
      </c>
    </row>
    <row r="11" spans="1:4" x14ac:dyDescent="0.25">
      <c r="A11" s="112" t="s">
        <v>114</v>
      </c>
      <c r="B11" s="114" t="str">
        <f>Identificação!A27</f>
        <v>PRJ-17</v>
      </c>
      <c r="C11" s="116" t="str">
        <f>Identificação!C27</f>
        <v>Patrocinio Clube de Futebol</v>
      </c>
      <c r="D11" s="116" t="str">
        <f>Identificação!D27</f>
        <v>Patrocinar clube de futebol para aumentar exposição da marca</v>
      </c>
    </row>
    <row r="12" spans="1:4" x14ac:dyDescent="0.25">
      <c r="A12" s="113" t="s">
        <v>114</v>
      </c>
      <c r="B12" s="115" t="str">
        <f>Identificação!A31</f>
        <v>PGM-21</v>
      </c>
      <c r="C12" s="117" t="str">
        <f>Identificação!C31</f>
        <v xml:space="preserve">Fidelização de Cliente </v>
      </c>
      <c r="D12" s="117" t="str">
        <f>Identificação!D31</f>
        <v>A cada  indicação o cliente tem um bônus em seu seguro ou troca por ingressos no Cinema ou Teatro</v>
      </c>
    </row>
    <row r="13" spans="1:4" x14ac:dyDescent="0.25">
      <c r="A13" s="122" t="s">
        <v>86</v>
      </c>
      <c r="B13" s="118" t="str">
        <f>Identificação!A18</f>
        <v>PRJ-08</v>
      </c>
      <c r="C13" s="119" t="str">
        <f>Identificação!C18</f>
        <v xml:space="preserve">Aquisição de Seguradoras </v>
      </c>
      <c r="D13" s="119" t="str">
        <f>Identificação!D18</f>
        <v>Aquisição de 3% do mercado referente a compra de pequenas seguradoras</v>
      </c>
    </row>
    <row r="14" spans="1:4" x14ac:dyDescent="0.25">
      <c r="A14" s="112" t="s">
        <v>86</v>
      </c>
      <c r="B14" s="114" t="str">
        <f>Identificação!A20</f>
        <v>PRJ-10</v>
      </c>
      <c r="C14" s="116" t="str">
        <f>Identificação!C20</f>
        <v>Expandir o número de filiais</v>
      </c>
      <c r="D14" s="116" t="str">
        <f>Identificação!D20</f>
        <v>Expandir a quantidade de filiais disponíveis em todo o Brasil</v>
      </c>
    </row>
    <row r="15" spans="1:4" x14ac:dyDescent="0.25">
      <c r="A15" s="112" t="s">
        <v>86</v>
      </c>
      <c r="B15" s="114" t="str">
        <f>Identificação!A23</f>
        <v>PGM-13</v>
      </c>
      <c r="C15" s="116" t="str">
        <f>Identificação!C23</f>
        <v xml:space="preserve">Premiação a Condutores </v>
      </c>
      <c r="D15" s="116" t="str">
        <f>Identificação!D23</f>
        <v>Conceder descontos na renovação do seguro veicular para clientes sem sinistro</v>
      </c>
    </row>
    <row r="16" spans="1:4" x14ac:dyDescent="0.25">
      <c r="A16" s="112" t="s">
        <v>86</v>
      </c>
      <c r="B16" s="114" t="str">
        <f>Identificação!A28</f>
        <v>PRJ-18</v>
      </c>
      <c r="C16" s="116" t="str">
        <f>Identificação!C28</f>
        <v>Cobrir a oferta do Concorrente</v>
      </c>
      <c r="D16" s="116" t="str">
        <f>Identificação!D28</f>
        <v>Cobrir ofertas para clientes provenientes de outras seguradoras</v>
      </c>
    </row>
    <row r="17" spans="1:4" x14ac:dyDescent="0.25">
      <c r="A17" s="112" t="s">
        <v>86</v>
      </c>
      <c r="B17" s="114" t="str">
        <f>Identificação!A29</f>
        <v>PGM-19</v>
      </c>
      <c r="C17" s="116" t="str">
        <f>Identificação!C29</f>
        <v>Dez dias sem Juros na Fatura</v>
      </c>
      <c r="D17" s="116" t="str">
        <f>Identificação!D29</f>
        <v>Oferecer 10 dias de atraso sem multa em caso do não pagamento da fatura vigente</v>
      </c>
    </row>
    <row r="18" spans="1:4" x14ac:dyDescent="0.25">
      <c r="A18" s="113" t="s">
        <v>86</v>
      </c>
      <c r="B18" s="115" t="str">
        <f>Identificação!A30</f>
        <v>PRJ-20</v>
      </c>
      <c r="C18" s="117" t="str">
        <f>Identificação!C30</f>
        <v>Pré inspeção Veicular</v>
      </c>
      <c r="D18" s="117" t="str">
        <f>Identificação!D30</f>
        <v>Disponibilizar serviços de inspeção veicular em redes autorizadas</v>
      </c>
    </row>
    <row r="19" spans="1:4" x14ac:dyDescent="0.25">
      <c r="A19" s="122" t="s">
        <v>77</v>
      </c>
      <c r="B19" s="118" t="str">
        <f>Identificação!A13</f>
        <v>PRJ-03</v>
      </c>
      <c r="C19" s="119" t="str">
        <f>Identificação!C13</f>
        <v>Licitação de Empresas</v>
      </c>
      <c r="D19" s="119" t="str">
        <f>Identificação!D13</f>
        <v>Contrato com empresas de call center para terceirização do atendimento ao segurados no pós venda</v>
      </c>
    </row>
    <row r="20" spans="1:4" x14ac:dyDescent="0.25">
      <c r="A20" s="112" t="s">
        <v>77</v>
      </c>
      <c r="B20" s="114" t="str">
        <f>Identificação!A19</f>
        <v>PRJ-09</v>
      </c>
      <c r="C20" s="116" t="str">
        <f>Identificação!C19</f>
        <v>Oficinas Credenciadas</v>
      </c>
      <c r="D20" s="116" t="str">
        <f>Identificação!D19</f>
        <v>Aumentar o número de oficinas credenciadas</v>
      </c>
    </row>
    <row r="21" spans="1:4" x14ac:dyDescent="0.25">
      <c r="A21" s="113" t="s">
        <v>77</v>
      </c>
      <c r="B21" s="115" t="str">
        <f>Identificação!A37</f>
        <v>PRJ-27</v>
      </c>
      <c r="C21" s="117" t="str">
        <f>Identificação!C37</f>
        <v>Redução do tempo de vistoria</v>
      </c>
      <c r="D21" s="117" t="str">
        <f>Identificação!D37</f>
        <v>Reduzir o tempo de vistorias e utilizar tablets conectados a internet para liberação imediata ou nao pos vistoria</v>
      </c>
    </row>
    <row r="22" spans="1:4" x14ac:dyDescent="0.25">
      <c r="A22" s="122" t="s">
        <v>81</v>
      </c>
      <c r="B22" s="118" t="str">
        <f>Identificação!A11</f>
        <v>PRJ-01</v>
      </c>
      <c r="C22" s="119" t="str">
        <f>Identificação!C11</f>
        <v>Contratação de Pessoas</v>
      </c>
      <c r="D22" s="119" t="str">
        <f>Identificação!D11</f>
        <v>Ampliação do quadro de funcionários do backoffice (RH)</v>
      </c>
    </row>
    <row r="23" spans="1:4" x14ac:dyDescent="0.25">
      <c r="A23" s="112" t="s">
        <v>81</v>
      </c>
      <c r="B23" s="114" t="str">
        <f>Identificação!A14</f>
        <v>PRJ-04</v>
      </c>
      <c r="C23" s="116" t="str">
        <f>Identificação!C14</f>
        <v>Treinamento Pós-Venda</v>
      </c>
      <c r="D23" s="116" t="str">
        <f>Identificação!D14</f>
        <v>Treinamento dos atendentes para atendimento a pós-venda e sinistros</v>
      </c>
    </row>
    <row r="24" spans="1:4" x14ac:dyDescent="0.25">
      <c r="A24" s="112" t="s">
        <v>81</v>
      </c>
      <c r="B24" s="114" t="str">
        <f>Identificação!A21</f>
        <v>PGM-11</v>
      </c>
      <c r="C24" s="116" t="str">
        <f>Identificação!C21</f>
        <v xml:space="preserve">Treinamento para Corretores </v>
      </c>
      <c r="D24" s="116" t="str">
        <f>Identificação!D21</f>
        <v>Criar programas de incentivo/premiação aos corretores</v>
      </c>
    </row>
    <row r="25" spans="1:4" x14ac:dyDescent="0.25">
      <c r="A25" s="113" t="s">
        <v>81</v>
      </c>
      <c r="B25" s="115" t="str">
        <f>Identificação!A38</f>
        <v>PRJ-28</v>
      </c>
      <c r="C25" s="117" t="str">
        <f>Identificação!C38</f>
        <v>Treinamento Sistema Apólices</v>
      </c>
      <c r="D25" s="117" t="str">
        <f>Identificação!D38</f>
        <v>Oferecer treinamento para os colaboradores da empresa no Sistema de Gerenciamento de Apólices</v>
      </c>
    </row>
    <row r="26" spans="1:4" x14ac:dyDescent="0.25">
      <c r="A26" s="122" t="s">
        <v>82</v>
      </c>
      <c r="B26" s="118" t="str">
        <f>Identificação!A12</f>
        <v>PRJ-02</v>
      </c>
      <c r="C26" s="119" t="str">
        <f>Identificação!C12</f>
        <v>Sistema Gerador de Apólices</v>
      </c>
      <c r="D26" s="119" t="str">
        <f>Identificação!D12</f>
        <v>Alteração no sistema interno de emissão de apólices para atender as necessidades do negócio de massificados (TI)</v>
      </c>
    </row>
    <row r="27" spans="1:4" x14ac:dyDescent="0.25">
      <c r="A27" s="113" t="s">
        <v>82</v>
      </c>
      <c r="B27" s="115" t="str">
        <f>Identificação!A17</f>
        <v>PRJ-07</v>
      </c>
      <c r="C27" s="117" t="str">
        <f>Identificação!C17</f>
        <v>Aluguel / Compra de Imoveis e Mobiliario</v>
      </c>
      <c r="D27" s="117" t="str">
        <f>Identificação!D17</f>
        <v>Modificações na planta da empresa para alocar ampliação dos recursos que serão contratados (Infra)</v>
      </c>
    </row>
    <row r="28" spans="1:4" x14ac:dyDescent="0.25">
      <c r="A28" s="122" t="s">
        <v>37</v>
      </c>
      <c r="B28" s="118" t="str">
        <f>Identificação!A15</f>
        <v>PRJ-05</v>
      </c>
      <c r="C28" s="119" t="s">
        <v>180</v>
      </c>
      <c r="D28" s="119" t="str">
        <f>Identificação!D15</f>
        <v>Parceria com empresas de varejo de grande porte para potencialização das vendas ao grande público (Comercial)</v>
      </c>
    </row>
    <row r="29" spans="1:4" x14ac:dyDescent="0.25">
      <c r="A29" s="112" t="s">
        <v>37</v>
      </c>
      <c r="B29" s="114" t="str">
        <f>Identificação!A16</f>
        <v>PRJ-06</v>
      </c>
      <c r="C29" s="116" t="str">
        <f>Identificação!C16</f>
        <v>PEAC</v>
      </c>
      <c r="D29" s="116" t="str">
        <f>Identificação!D16</f>
        <v>Parceria com empresas de assistência e capitalização (sorteio)</v>
      </c>
    </row>
    <row r="30" spans="1:4" x14ac:dyDescent="0.25">
      <c r="A30" s="112" t="s">
        <v>37</v>
      </c>
      <c r="B30" s="114" t="str">
        <f>Identificação!A22</f>
        <v>PGM-12</v>
      </c>
      <c r="C30" s="116" t="str">
        <f>Identificação!C22</f>
        <v xml:space="preserve">Empresas Parceiras </v>
      </c>
      <c r="D30" s="116" t="str">
        <f>Identificação!D22</f>
        <v>Firmar parcerias com grandes empresas no ramo de enganharia civil</v>
      </c>
    </row>
    <row r="31" spans="1:4" x14ac:dyDescent="0.25">
      <c r="A31" s="112" t="s">
        <v>37</v>
      </c>
      <c r="B31" s="114" t="str">
        <f>Identificação!A32</f>
        <v>PGM-22</v>
      </c>
      <c r="C31" s="116" t="str">
        <f>Identificação!C32</f>
        <v>Bonus na renovação da apólice do seguro</v>
      </c>
      <c r="D31" s="116" t="str">
        <f>Identificação!D32</f>
        <v xml:space="preserve">Oferecendo bônus e descontos a clientes existentes na renovação de seu seguro </v>
      </c>
    </row>
    <row r="32" spans="1:4" x14ac:dyDescent="0.25">
      <c r="A32" s="112" t="s">
        <v>37</v>
      </c>
      <c r="B32" s="114" t="str">
        <f>Identificação!A33</f>
        <v>PGM-23</v>
      </c>
      <c r="C32" s="116" t="str">
        <f>Identificação!C33</f>
        <v>Desconto extra para clientes com mais de uma apólice</v>
      </c>
      <c r="D32" s="116" t="str">
        <f>Identificação!D33</f>
        <v>Descontos de 2% a clientes , com mais de 3 apólices de seguros. Esse descontos seria sobre seu seguro de maior valor.</v>
      </c>
    </row>
    <row r="33" spans="1:4" x14ac:dyDescent="0.25">
      <c r="A33" s="113" t="s">
        <v>37</v>
      </c>
      <c r="B33" s="115" t="str">
        <f>Identificação!A36</f>
        <v>PRJ-26</v>
      </c>
      <c r="C33" s="117" t="str">
        <f>Identificação!C36</f>
        <v>Parceria com empresas de monitoramento</v>
      </c>
      <c r="D33" s="117" t="str">
        <f>Identificação!D36</f>
        <v>Parceria com empresas de monitoramento para localização do veiculo em caso de roubo ou furto</v>
      </c>
    </row>
    <row r="34" spans="1:4" x14ac:dyDescent="0.25">
      <c r="A34" s="123" t="s">
        <v>3</v>
      </c>
      <c r="B34" s="120" t="str">
        <f>Identificação!A35</f>
        <v>PRJ-25</v>
      </c>
      <c r="C34" s="121" t="str">
        <f>Identificação!C35</f>
        <v>Utilização do Google App For Business</v>
      </c>
      <c r="D34" s="121" t="str">
        <f>Identificação!D35</f>
        <v>Utilização do Google App For Business descartando a necessidade de servidores de email e licenças para para o Office</v>
      </c>
    </row>
    <row r="35" spans="1:4" x14ac:dyDescent="0.25">
      <c r="A35" s="112" t="s">
        <v>79</v>
      </c>
      <c r="B35" s="114" t="str">
        <f>Identificação!A25</f>
        <v>PGM-15</v>
      </c>
      <c r="C35" s="116" t="str">
        <f>Identificação!C25</f>
        <v>Sustentabilidade e Inclusão Social</v>
      </c>
      <c r="D35" s="116" t="str">
        <f>Identificação!D25</f>
        <v>Criar projetos de sustentabilidade e inclusão social</v>
      </c>
    </row>
    <row r="36" spans="1:4" x14ac:dyDescent="0.25">
      <c r="A36" s="113" t="s">
        <v>79</v>
      </c>
      <c r="B36" s="115" t="str">
        <f>Identificação!A34</f>
        <v>PRJ-24</v>
      </c>
      <c r="C36" s="117" t="str">
        <f>Identificação!C34</f>
        <v>Redução emissão de papel</v>
      </c>
      <c r="D36" s="117" t="str">
        <f>Identificação!D34</f>
        <v>Possibilidade de escolha por parte do segurado de contrato e cobranças em papel ou via Internet</v>
      </c>
    </row>
    <row r="38" spans="1:4" ht="15.75" thickBot="1" x14ac:dyDescent="0.3"/>
    <row r="39" spans="1:4" ht="17.25" x14ac:dyDescent="0.3">
      <c r="A39" s="154" t="s">
        <v>59</v>
      </c>
      <c r="B39" s="155"/>
    </row>
    <row r="40" spans="1:4" x14ac:dyDescent="0.25">
      <c r="A40" s="150" t="s">
        <v>78</v>
      </c>
      <c r="B40" s="151"/>
      <c r="D40"/>
    </row>
    <row r="41" spans="1:4" x14ac:dyDescent="0.25">
      <c r="A41" s="150" t="s">
        <v>80</v>
      </c>
      <c r="B41" s="151"/>
      <c r="D41"/>
    </row>
    <row r="42" spans="1:4" x14ac:dyDescent="0.25">
      <c r="A42" s="150" t="s">
        <v>84</v>
      </c>
      <c r="B42" s="151"/>
      <c r="D42"/>
    </row>
    <row r="43" spans="1:4" x14ac:dyDescent="0.25">
      <c r="A43" s="150" t="s">
        <v>186</v>
      </c>
      <c r="B43" s="151"/>
      <c r="D43"/>
    </row>
    <row r="44" spans="1:4" x14ac:dyDescent="0.25">
      <c r="A44" s="150" t="s">
        <v>77</v>
      </c>
      <c r="B44" s="151"/>
      <c r="D44"/>
    </row>
    <row r="45" spans="1:4" x14ac:dyDescent="0.25">
      <c r="A45" s="150" t="s">
        <v>81</v>
      </c>
      <c r="B45" s="151"/>
      <c r="D45"/>
    </row>
    <row r="46" spans="1:4" x14ac:dyDescent="0.25">
      <c r="A46" s="150" t="s">
        <v>82</v>
      </c>
      <c r="B46" s="151"/>
      <c r="D46"/>
    </row>
    <row r="47" spans="1:4" x14ac:dyDescent="0.25">
      <c r="A47" s="150" t="s">
        <v>114</v>
      </c>
      <c r="B47" s="151"/>
      <c r="D47"/>
    </row>
    <row r="48" spans="1:4" x14ac:dyDescent="0.25">
      <c r="A48" s="150" t="s">
        <v>37</v>
      </c>
      <c r="B48" s="151"/>
      <c r="D48"/>
    </row>
    <row r="49" spans="1:4" x14ac:dyDescent="0.25">
      <c r="A49" s="150" t="s">
        <v>3</v>
      </c>
      <c r="B49" s="151"/>
      <c r="D49"/>
    </row>
    <row r="50" spans="1:4" x14ac:dyDescent="0.25">
      <c r="A50" s="150" t="s">
        <v>85</v>
      </c>
      <c r="B50" s="151"/>
      <c r="D50"/>
    </row>
    <row r="51" spans="1:4" ht="15.75" thickBot="1" x14ac:dyDescent="0.3">
      <c r="A51" s="152" t="s">
        <v>79</v>
      </c>
      <c r="B51" s="153"/>
      <c r="D51"/>
    </row>
    <row r="52" spans="1:4" x14ac:dyDescent="0.25">
      <c r="D52"/>
    </row>
  </sheetData>
  <autoFilter ref="A8:D8"/>
  <mergeCells count="14">
    <mergeCell ref="A6:D6"/>
    <mergeCell ref="A40:B40"/>
    <mergeCell ref="A41:B41"/>
    <mergeCell ref="A42:B42"/>
    <mergeCell ref="A39:B39"/>
    <mergeCell ref="A48:B48"/>
    <mergeCell ref="A49:B49"/>
    <mergeCell ref="A50:B50"/>
    <mergeCell ref="A51:B51"/>
    <mergeCell ref="A43:B43"/>
    <mergeCell ref="A44:B44"/>
    <mergeCell ref="A45:B45"/>
    <mergeCell ref="A46:B46"/>
    <mergeCell ref="A47:B47"/>
  </mergeCells>
  <dataValidations count="1">
    <dataValidation type="list" allowBlank="1" showInputMessage="1" showErrorMessage="1" sqref="A9:A36">
      <formula1>$B$40:$B$51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57"/>
  <sheetViews>
    <sheetView showGridLines="0" zoomScale="85" zoomScaleNormal="85" workbookViewId="0">
      <pane ySplit="10" topLeftCell="A11" activePane="bottomLeft" state="frozen"/>
      <selection pane="bottomLeft" activeCell="B4" sqref="B4"/>
    </sheetView>
  </sheetViews>
  <sheetFormatPr defaultRowHeight="15" x14ac:dyDescent="0.25"/>
  <cols>
    <col min="1" max="1" width="33.42578125" customWidth="1"/>
    <col min="2" max="2" width="33.7109375" style="1" customWidth="1"/>
    <col min="3" max="3" width="52.28515625" customWidth="1"/>
    <col min="4" max="14" width="7.7109375" customWidth="1"/>
  </cols>
  <sheetData>
    <row r="1" spans="1:14" x14ac:dyDescent="0.25">
      <c r="A1" s="197"/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x14ac:dyDescent="0.25">
      <c r="A2" s="201"/>
      <c r="B2" s="196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202"/>
    </row>
    <row r="3" spans="1:14" x14ac:dyDescent="0.25">
      <c r="A3" s="201"/>
      <c r="B3" s="196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202"/>
    </row>
    <row r="4" spans="1:14" x14ac:dyDescent="0.25">
      <c r="A4" s="201"/>
      <c r="B4" s="196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202"/>
    </row>
    <row r="5" spans="1:14" x14ac:dyDescent="0.25">
      <c r="A5" s="203"/>
      <c r="B5" s="178"/>
      <c r="C5" s="189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204"/>
    </row>
    <row r="6" spans="1:14" x14ac:dyDescent="0.25">
      <c r="A6" s="203"/>
      <c r="B6" s="178"/>
      <c r="C6" s="189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204"/>
    </row>
    <row r="7" spans="1:14" ht="26.25" x14ac:dyDescent="0.4">
      <c r="A7" s="205" t="s">
        <v>116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206"/>
    </row>
    <row r="8" spans="1:14" x14ac:dyDescent="0.25">
      <c r="A8" s="207"/>
      <c r="B8" s="208"/>
      <c r="C8" s="209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10"/>
    </row>
    <row r="9" spans="1:14" ht="15.75" customHeight="1" thickBot="1" x14ac:dyDescent="0.3">
      <c r="A9" s="191" t="s">
        <v>1</v>
      </c>
      <c r="B9" s="191" t="s">
        <v>189</v>
      </c>
      <c r="C9" s="191" t="s">
        <v>0</v>
      </c>
      <c r="D9" s="192" t="s">
        <v>143</v>
      </c>
      <c r="E9" s="192"/>
      <c r="F9" s="192"/>
      <c r="G9" s="192"/>
      <c r="H9" s="192"/>
      <c r="I9" s="193"/>
      <c r="J9" s="194" t="s">
        <v>63</v>
      </c>
      <c r="K9" s="192"/>
      <c r="L9" s="192"/>
      <c r="M9" s="192"/>
      <c r="N9" s="195"/>
    </row>
    <row r="10" spans="1:14" ht="119.25" customHeight="1" thickBot="1" x14ac:dyDescent="0.3">
      <c r="A10" s="158"/>
      <c r="B10" s="158"/>
      <c r="C10" s="158"/>
      <c r="D10" s="134" t="s">
        <v>139</v>
      </c>
      <c r="E10" s="134" t="s">
        <v>3</v>
      </c>
      <c r="F10" s="134" t="s">
        <v>92</v>
      </c>
      <c r="G10" s="134" t="s">
        <v>142</v>
      </c>
      <c r="H10" s="134" t="s">
        <v>10</v>
      </c>
      <c r="I10" s="134" t="s">
        <v>11</v>
      </c>
      <c r="J10" s="134" t="s">
        <v>90</v>
      </c>
      <c r="K10" s="134" t="s">
        <v>65</v>
      </c>
      <c r="L10" s="134" t="s">
        <v>67</v>
      </c>
      <c r="M10" s="134" t="s">
        <v>140</v>
      </c>
      <c r="N10" s="134" t="s">
        <v>141</v>
      </c>
    </row>
    <row r="11" spans="1:14" ht="15" customHeight="1" x14ac:dyDescent="0.25">
      <c r="A11" s="99" t="s">
        <v>82</v>
      </c>
      <c r="B11" s="126" t="str">
        <f>Categorização!B26</f>
        <v>PRJ-02</v>
      </c>
      <c r="C11" s="48" t="str">
        <f>Categorização!C26</f>
        <v>Sistema Gerador de Apólices</v>
      </c>
      <c r="D11" s="128">
        <v>9</v>
      </c>
      <c r="E11" s="128">
        <v>7</v>
      </c>
      <c r="F11" s="128">
        <v>8</v>
      </c>
      <c r="G11" s="128">
        <v>9</v>
      </c>
      <c r="H11" s="128">
        <v>8</v>
      </c>
      <c r="I11" s="128">
        <v>8</v>
      </c>
      <c r="J11" s="128">
        <v>10</v>
      </c>
      <c r="K11" s="128">
        <v>8</v>
      </c>
      <c r="L11" s="128">
        <v>6</v>
      </c>
      <c r="M11" s="128">
        <v>9</v>
      </c>
      <c r="N11" s="52">
        <f t="shared" ref="N11:N38" si="0">SUM(D11:M11)</f>
        <v>82</v>
      </c>
    </row>
    <row r="12" spans="1:14" ht="15" customHeight="1" thickBot="1" x14ac:dyDescent="0.3">
      <c r="A12" s="101" t="s">
        <v>82</v>
      </c>
      <c r="B12" s="127" t="str">
        <f>Categorização!B27</f>
        <v>PRJ-07</v>
      </c>
      <c r="C12" s="50" t="str">
        <f>Categorização!C27</f>
        <v>Aluguel / Compra de Imoveis e Mobiliario</v>
      </c>
      <c r="D12" s="130">
        <v>8</v>
      </c>
      <c r="E12" s="130">
        <v>9</v>
      </c>
      <c r="F12" s="130">
        <v>10</v>
      </c>
      <c r="G12" s="130">
        <v>8</v>
      </c>
      <c r="H12" s="130">
        <v>7</v>
      </c>
      <c r="I12" s="130">
        <v>4</v>
      </c>
      <c r="J12" s="130">
        <v>10</v>
      </c>
      <c r="K12" s="130">
        <v>7</v>
      </c>
      <c r="L12" s="130">
        <v>8</v>
      </c>
      <c r="M12" s="130">
        <v>9</v>
      </c>
      <c r="N12" s="54">
        <f t="shared" si="0"/>
        <v>80</v>
      </c>
    </row>
    <row r="13" spans="1:14" ht="15" customHeight="1" x14ac:dyDescent="0.25">
      <c r="A13" s="102" t="s">
        <v>114</v>
      </c>
      <c r="B13" s="128" t="str">
        <f>Identificação!A24</f>
        <v>PGM-14</v>
      </c>
      <c r="C13" s="48" t="str">
        <f>Categorização!C9</f>
        <v>Markenting Publicitário</v>
      </c>
      <c r="D13" s="128">
        <v>8</v>
      </c>
      <c r="E13" s="128">
        <v>8</v>
      </c>
      <c r="F13" s="128">
        <v>8</v>
      </c>
      <c r="G13" s="128">
        <v>10</v>
      </c>
      <c r="H13" s="128">
        <v>8</v>
      </c>
      <c r="I13" s="128">
        <v>8</v>
      </c>
      <c r="J13" s="128">
        <v>10</v>
      </c>
      <c r="K13" s="128">
        <v>4</v>
      </c>
      <c r="L13" s="128">
        <v>7</v>
      </c>
      <c r="M13" s="128">
        <v>7</v>
      </c>
      <c r="N13" s="52">
        <f t="shared" si="0"/>
        <v>78</v>
      </c>
    </row>
    <row r="14" spans="1:14" ht="15" customHeight="1" x14ac:dyDescent="0.25">
      <c r="A14" s="103" t="s">
        <v>114</v>
      </c>
      <c r="B14" s="129" t="str">
        <f>Identificação!A26</f>
        <v>PGM-16</v>
      </c>
      <c r="C14" s="49" t="str">
        <f>Categorização!C10</f>
        <v>Patrocínio Atletas</v>
      </c>
      <c r="D14" s="129">
        <v>7</v>
      </c>
      <c r="E14" s="129">
        <v>8</v>
      </c>
      <c r="F14" s="129">
        <v>10</v>
      </c>
      <c r="G14" s="129">
        <v>10</v>
      </c>
      <c r="H14" s="129">
        <v>8</v>
      </c>
      <c r="I14" s="129">
        <v>9</v>
      </c>
      <c r="J14" s="129">
        <v>10</v>
      </c>
      <c r="K14" s="129">
        <v>6</v>
      </c>
      <c r="L14" s="129">
        <v>7</v>
      </c>
      <c r="M14" s="129">
        <v>3</v>
      </c>
      <c r="N14" s="53">
        <f t="shared" si="0"/>
        <v>78</v>
      </c>
    </row>
    <row r="15" spans="1:14" ht="15" customHeight="1" x14ac:dyDescent="0.25">
      <c r="A15" s="103" t="s">
        <v>114</v>
      </c>
      <c r="B15" s="129" t="str">
        <f>Identificação!A27</f>
        <v>PRJ-17</v>
      </c>
      <c r="C15" s="49" t="str">
        <f>Categorização!C11</f>
        <v>Patrocinio Clube de Futebol</v>
      </c>
      <c r="D15" s="129">
        <v>7</v>
      </c>
      <c r="E15" s="129">
        <v>7</v>
      </c>
      <c r="F15" s="129">
        <v>10</v>
      </c>
      <c r="G15" s="129">
        <v>10</v>
      </c>
      <c r="H15" s="129">
        <v>8</v>
      </c>
      <c r="I15" s="129">
        <v>9</v>
      </c>
      <c r="J15" s="129">
        <v>10</v>
      </c>
      <c r="K15" s="129">
        <v>6</v>
      </c>
      <c r="L15" s="129">
        <v>7</v>
      </c>
      <c r="M15" s="129">
        <v>3</v>
      </c>
      <c r="N15" s="53">
        <f t="shared" si="0"/>
        <v>77</v>
      </c>
    </row>
    <row r="16" spans="1:14" ht="15" customHeight="1" thickBot="1" x14ac:dyDescent="0.3">
      <c r="A16" s="104" t="s">
        <v>114</v>
      </c>
      <c r="B16" s="130" t="str">
        <f>Identificação!A31</f>
        <v>PGM-21</v>
      </c>
      <c r="C16" s="50" t="str">
        <f>Categorização!C12</f>
        <v xml:space="preserve">Fidelização de Cliente </v>
      </c>
      <c r="D16" s="130">
        <v>7</v>
      </c>
      <c r="E16" s="130">
        <v>8</v>
      </c>
      <c r="F16" s="130">
        <v>7</v>
      </c>
      <c r="G16" s="130">
        <v>10</v>
      </c>
      <c r="H16" s="130">
        <v>8</v>
      </c>
      <c r="I16" s="130">
        <v>8</v>
      </c>
      <c r="J16" s="130">
        <v>10</v>
      </c>
      <c r="K16" s="130">
        <v>4</v>
      </c>
      <c r="L16" s="130">
        <v>7</v>
      </c>
      <c r="M16" s="130">
        <v>7</v>
      </c>
      <c r="N16" s="54">
        <f t="shared" si="0"/>
        <v>76</v>
      </c>
    </row>
    <row r="17" spans="1:14" ht="15" customHeight="1" x14ac:dyDescent="0.25">
      <c r="A17" s="99" t="s">
        <v>86</v>
      </c>
      <c r="B17" s="126" t="str">
        <f>Identificação!A18</f>
        <v>PRJ-08</v>
      </c>
      <c r="C17" s="48" t="str">
        <f>Categorização!C13</f>
        <v xml:space="preserve">Aquisição de Seguradoras </v>
      </c>
      <c r="D17" s="128">
        <v>9</v>
      </c>
      <c r="E17" s="128">
        <v>3</v>
      </c>
      <c r="F17" s="128">
        <v>8</v>
      </c>
      <c r="G17" s="128">
        <v>9</v>
      </c>
      <c r="H17" s="128">
        <v>8</v>
      </c>
      <c r="I17" s="128">
        <v>8</v>
      </c>
      <c r="J17" s="128">
        <v>10</v>
      </c>
      <c r="K17" s="128">
        <v>9</v>
      </c>
      <c r="L17" s="128">
        <v>4</v>
      </c>
      <c r="M17" s="128">
        <v>9</v>
      </c>
      <c r="N17" s="52">
        <f t="shared" si="0"/>
        <v>77</v>
      </c>
    </row>
    <row r="18" spans="1:14" ht="15" customHeight="1" x14ac:dyDescent="0.25">
      <c r="A18" s="100" t="s">
        <v>86</v>
      </c>
      <c r="B18" s="131" t="str">
        <f>Identificação!A20</f>
        <v>PRJ-10</v>
      </c>
      <c r="C18" s="49" t="str">
        <f>Categorização!C14</f>
        <v>Expandir o número de filiais</v>
      </c>
      <c r="D18" s="129">
        <v>8</v>
      </c>
      <c r="E18" s="129">
        <v>8</v>
      </c>
      <c r="F18" s="129">
        <v>8</v>
      </c>
      <c r="G18" s="129">
        <v>9</v>
      </c>
      <c r="H18" s="129">
        <v>9</v>
      </c>
      <c r="I18" s="129">
        <v>7</v>
      </c>
      <c r="J18" s="129">
        <v>10</v>
      </c>
      <c r="K18" s="129">
        <v>2</v>
      </c>
      <c r="L18" s="129">
        <v>3</v>
      </c>
      <c r="M18" s="129">
        <v>10</v>
      </c>
      <c r="N18" s="53">
        <f t="shared" si="0"/>
        <v>74</v>
      </c>
    </row>
    <row r="19" spans="1:14" ht="15" customHeight="1" x14ac:dyDescent="0.25">
      <c r="A19" s="100" t="s">
        <v>86</v>
      </c>
      <c r="B19" s="131" t="str">
        <f>Identificação!A23</f>
        <v>PGM-13</v>
      </c>
      <c r="C19" s="49" t="str">
        <f>Categorização!C15</f>
        <v xml:space="preserve">Premiação a Condutores </v>
      </c>
      <c r="D19" s="129">
        <v>2</v>
      </c>
      <c r="E19" s="129">
        <v>3</v>
      </c>
      <c r="F19" s="129">
        <v>3</v>
      </c>
      <c r="G19" s="129">
        <v>4</v>
      </c>
      <c r="H19" s="129">
        <v>4</v>
      </c>
      <c r="I19" s="129">
        <v>3</v>
      </c>
      <c r="J19" s="129">
        <v>5</v>
      </c>
      <c r="K19" s="129">
        <v>5</v>
      </c>
      <c r="L19" s="129">
        <v>7</v>
      </c>
      <c r="M19" s="129">
        <v>2</v>
      </c>
      <c r="N19" s="53">
        <f t="shared" si="0"/>
        <v>38</v>
      </c>
    </row>
    <row r="20" spans="1:14" ht="15" customHeight="1" x14ac:dyDescent="0.25">
      <c r="A20" s="100" t="s">
        <v>86</v>
      </c>
      <c r="B20" s="131" t="str">
        <f>Identificação!A28</f>
        <v>PRJ-18</v>
      </c>
      <c r="C20" s="49" t="str">
        <f>Categorização!C16</f>
        <v>Cobrir a oferta do Concorrente</v>
      </c>
      <c r="D20" s="129">
        <v>5</v>
      </c>
      <c r="E20" s="129">
        <v>6</v>
      </c>
      <c r="F20" s="129">
        <v>10</v>
      </c>
      <c r="G20" s="129">
        <v>10</v>
      </c>
      <c r="H20" s="129">
        <v>9</v>
      </c>
      <c r="I20" s="129">
        <v>8</v>
      </c>
      <c r="J20" s="129">
        <v>10</v>
      </c>
      <c r="K20" s="129">
        <v>3</v>
      </c>
      <c r="L20" s="129">
        <v>2</v>
      </c>
      <c r="M20" s="129">
        <v>7</v>
      </c>
      <c r="N20" s="53">
        <f t="shared" si="0"/>
        <v>70</v>
      </c>
    </row>
    <row r="21" spans="1:14" ht="15" customHeight="1" x14ac:dyDescent="0.25">
      <c r="A21" s="100" t="s">
        <v>86</v>
      </c>
      <c r="B21" s="131" t="str">
        <f>Identificação!A29</f>
        <v>PGM-19</v>
      </c>
      <c r="C21" s="49" t="str">
        <f>Categorização!C17</f>
        <v>Dez dias sem Juros na Fatura</v>
      </c>
      <c r="D21" s="129">
        <v>7</v>
      </c>
      <c r="E21" s="129">
        <v>8</v>
      </c>
      <c r="F21" s="129">
        <v>4</v>
      </c>
      <c r="G21" s="129">
        <v>3</v>
      </c>
      <c r="H21" s="129">
        <v>4</v>
      </c>
      <c r="I21" s="129">
        <v>5</v>
      </c>
      <c r="J21" s="129">
        <v>5</v>
      </c>
      <c r="K21" s="129">
        <v>2</v>
      </c>
      <c r="L21" s="129">
        <v>3</v>
      </c>
      <c r="M21" s="129">
        <v>7</v>
      </c>
      <c r="N21" s="53">
        <f t="shared" si="0"/>
        <v>48</v>
      </c>
    </row>
    <row r="22" spans="1:14" ht="15" customHeight="1" thickBot="1" x14ac:dyDescent="0.3">
      <c r="A22" s="101" t="s">
        <v>86</v>
      </c>
      <c r="B22" s="127" t="str">
        <f>Identificação!A30</f>
        <v>PRJ-20</v>
      </c>
      <c r="C22" s="50" t="str">
        <f>Categorização!C18</f>
        <v>Pré inspeção Veicular</v>
      </c>
      <c r="D22" s="130">
        <v>9</v>
      </c>
      <c r="E22" s="130">
        <v>4</v>
      </c>
      <c r="F22" s="130">
        <v>5</v>
      </c>
      <c r="G22" s="130">
        <v>10</v>
      </c>
      <c r="H22" s="130">
        <v>4</v>
      </c>
      <c r="I22" s="130">
        <v>8</v>
      </c>
      <c r="J22" s="130">
        <v>10</v>
      </c>
      <c r="K22" s="130">
        <v>5</v>
      </c>
      <c r="L22" s="130">
        <v>7</v>
      </c>
      <c r="M22" s="130">
        <v>4</v>
      </c>
      <c r="N22" s="54">
        <f t="shared" si="0"/>
        <v>66</v>
      </c>
    </row>
    <row r="23" spans="1:14" ht="15" customHeight="1" x14ac:dyDescent="0.25">
      <c r="A23" s="99" t="s">
        <v>77</v>
      </c>
      <c r="B23" s="126" t="str">
        <f>Identificação!A13</f>
        <v>PRJ-03</v>
      </c>
      <c r="C23" s="48" t="str">
        <f>Categorização!C19</f>
        <v>Licitação de Empresas</v>
      </c>
      <c r="D23" s="128">
        <v>8</v>
      </c>
      <c r="E23" s="128">
        <v>4</v>
      </c>
      <c r="F23" s="128">
        <v>5</v>
      </c>
      <c r="G23" s="128">
        <v>10</v>
      </c>
      <c r="H23" s="128">
        <v>7</v>
      </c>
      <c r="I23" s="128">
        <v>9</v>
      </c>
      <c r="J23" s="128">
        <v>10</v>
      </c>
      <c r="K23" s="128">
        <v>2</v>
      </c>
      <c r="L23" s="128">
        <v>2</v>
      </c>
      <c r="M23" s="128">
        <v>8</v>
      </c>
      <c r="N23" s="52">
        <f t="shared" si="0"/>
        <v>65</v>
      </c>
    </row>
    <row r="24" spans="1:14" ht="15" customHeight="1" x14ac:dyDescent="0.25">
      <c r="A24" s="100" t="s">
        <v>77</v>
      </c>
      <c r="B24" s="131" t="str">
        <f>Identificação!A19</f>
        <v>PRJ-09</v>
      </c>
      <c r="C24" s="49" t="str">
        <f>Categorização!C20</f>
        <v>Oficinas Credenciadas</v>
      </c>
      <c r="D24" s="129">
        <v>4</v>
      </c>
      <c r="E24" s="129">
        <v>4</v>
      </c>
      <c r="F24" s="129">
        <v>7</v>
      </c>
      <c r="G24" s="129">
        <v>8</v>
      </c>
      <c r="H24" s="129">
        <v>7</v>
      </c>
      <c r="I24" s="129">
        <v>5</v>
      </c>
      <c r="J24" s="129">
        <v>10</v>
      </c>
      <c r="K24" s="129">
        <v>4</v>
      </c>
      <c r="L24" s="129">
        <v>6</v>
      </c>
      <c r="M24" s="129">
        <v>6</v>
      </c>
      <c r="N24" s="53">
        <f t="shared" si="0"/>
        <v>61</v>
      </c>
    </row>
    <row r="25" spans="1:14" ht="15" customHeight="1" thickBot="1" x14ac:dyDescent="0.3">
      <c r="A25" s="101" t="s">
        <v>77</v>
      </c>
      <c r="B25" s="127" t="str">
        <f>Identificação!A37</f>
        <v>PRJ-27</v>
      </c>
      <c r="C25" s="50" t="str">
        <f>Categorização!C21</f>
        <v>Redução do tempo de vistoria</v>
      </c>
      <c r="D25" s="130">
        <v>2</v>
      </c>
      <c r="E25" s="130">
        <v>3</v>
      </c>
      <c r="F25" s="130">
        <v>8</v>
      </c>
      <c r="G25" s="130">
        <v>10</v>
      </c>
      <c r="H25" s="130">
        <v>9</v>
      </c>
      <c r="I25" s="130">
        <v>6</v>
      </c>
      <c r="J25" s="130">
        <v>10</v>
      </c>
      <c r="K25" s="130">
        <v>3</v>
      </c>
      <c r="L25" s="130">
        <v>2</v>
      </c>
      <c r="M25" s="130">
        <v>7</v>
      </c>
      <c r="N25" s="54">
        <f t="shared" si="0"/>
        <v>60</v>
      </c>
    </row>
    <row r="26" spans="1:14" ht="15" customHeight="1" x14ac:dyDescent="0.25">
      <c r="A26" s="99" t="s">
        <v>81</v>
      </c>
      <c r="B26" s="126" t="str">
        <f>Identificação!A11</f>
        <v>PRJ-01</v>
      </c>
      <c r="C26" s="48" t="str">
        <f>Categorização!C22</f>
        <v>Contratação de Pessoas</v>
      </c>
      <c r="D26" s="128">
        <v>9</v>
      </c>
      <c r="E26" s="128">
        <v>8</v>
      </c>
      <c r="F26" s="128">
        <v>9</v>
      </c>
      <c r="G26" s="128">
        <v>10</v>
      </c>
      <c r="H26" s="128">
        <v>9</v>
      </c>
      <c r="I26" s="128">
        <v>6</v>
      </c>
      <c r="J26" s="128">
        <v>10</v>
      </c>
      <c r="K26" s="128">
        <v>5</v>
      </c>
      <c r="L26" s="128">
        <v>6</v>
      </c>
      <c r="M26" s="128">
        <v>9</v>
      </c>
      <c r="N26" s="52">
        <f t="shared" si="0"/>
        <v>81</v>
      </c>
    </row>
    <row r="27" spans="1:14" ht="15" customHeight="1" x14ac:dyDescent="0.25">
      <c r="A27" s="100" t="s">
        <v>81</v>
      </c>
      <c r="B27" s="131" t="str">
        <f>Identificação!A14</f>
        <v>PRJ-04</v>
      </c>
      <c r="C27" s="49" t="str">
        <f>Categorização!C23</f>
        <v>Treinamento Pós-Venda</v>
      </c>
      <c r="D27" s="129">
        <v>2</v>
      </c>
      <c r="E27" s="129">
        <v>3</v>
      </c>
      <c r="F27" s="129">
        <v>8</v>
      </c>
      <c r="G27" s="129">
        <v>10</v>
      </c>
      <c r="H27" s="129">
        <v>8</v>
      </c>
      <c r="I27" s="129">
        <v>6</v>
      </c>
      <c r="J27" s="129">
        <v>10</v>
      </c>
      <c r="K27" s="129">
        <v>3</v>
      </c>
      <c r="L27" s="129">
        <v>2</v>
      </c>
      <c r="M27" s="129">
        <v>7</v>
      </c>
      <c r="N27" s="53">
        <f t="shared" si="0"/>
        <v>59</v>
      </c>
    </row>
    <row r="28" spans="1:14" ht="15" customHeight="1" x14ac:dyDescent="0.25">
      <c r="A28" s="100" t="s">
        <v>81</v>
      </c>
      <c r="B28" s="131" t="str">
        <f>Identificação!A21</f>
        <v>PGM-11</v>
      </c>
      <c r="C28" s="49" t="str">
        <f>Categorização!C24</f>
        <v xml:space="preserve">Treinamento para Corretores </v>
      </c>
      <c r="D28" s="129">
        <v>7</v>
      </c>
      <c r="E28" s="129">
        <v>7</v>
      </c>
      <c r="F28" s="129">
        <v>3</v>
      </c>
      <c r="G28" s="129">
        <v>6</v>
      </c>
      <c r="H28" s="129">
        <v>8</v>
      </c>
      <c r="I28" s="129">
        <v>7</v>
      </c>
      <c r="J28" s="129">
        <v>10</v>
      </c>
      <c r="K28" s="129">
        <v>2</v>
      </c>
      <c r="L28" s="129">
        <v>2</v>
      </c>
      <c r="M28" s="129">
        <v>7</v>
      </c>
      <c r="N28" s="53">
        <f t="shared" si="0"/>
        <v>59</v>
      </c>
    </row>
    <row r="29" spans="1:14" ht="15" customHeight="1" thickBot="1" x14ac:dyDescent="0.3">
      <c r="A29" s="101" t="s">
        <v>81</v>
      </c>
      <c r="B29" s="127" t="str">
        <f>Identificação!A38</f>
        <v>PRJ-28</v>
      </c>
      <c r="C29" s="50" t="str">
        <f>Categorização!C25</f>
        <v>Treinamento Sistema Apólices</v>
      </c>
      <c r="D29" s="130">
        <v>7</v>
      </c>
      <c r="E29" s="130">
        <v>8</v>
      </c>
      <c r="F29" s="130">
        <v>10</v>
      </c>
      <c r="G29" s="130">
        <v>8</v>
      </c>
      <c r="H29" s="130">
        <v>8</v>
      </c>
      <c r="I29" s="130">
        <v>9</v>
      </c>
      <c r="J29" s="130">
        <v>10</v>
      </c>
      <c r="K29" s="130">
        <v>7</v>
      </c>
      <c r="L29" s="130">
        <v>6</v>
      </c>
      <c r="M29" s="130">
        <v>9</v>
      </c>
      <c r="N29" s="54">
        <f t="shared" si="0"/>
        <v>82</v>
      </c>
    </row>
    <row r="30" spans="1:14" ht="15" customHeight="1" x14ac:dyDescent="0.25">
      <c r="A30" s="99" t="s">
        <v>37</v>
      </c>
      <c r="B30" s="126" t="str">
        <f>Identificação!A15</f>
        <v>PRJ-05</v>
      </c>
      <c r="C30" s="48" t="str">
        <f>Categorização!C28</f>
        <v>Potencialização das vendas ao grande público</v>
      </c>
      <c r="D30" s="128">
        <v>9</v>
      </c>
      <c r="E30" s="128">
        <v>7</v>
      </c>
      <c r="F30" s="128">
        <v>8</v>
      </c>
      <c r="G30" s="128">
        <v>10</v>
      </c>
      <c r="H30" s="128">
        <v>10</v>
      </c>
      <c r="I30" s="128">
        <v>9</v>
      </c>
      <c r="J30" s="128">
        <v>10</v>
      </c>
      <c r="K30" s="128">
        <v>8</v>
      </c>
      <c r="L30" s="128">
        <v>9</v>
      </c>
      <c r="M30" s="128">
        <v>7</v>
      </c>
      <c r="N30" s="52">
        <f t="shared" si="0"/>
        <v>87</v>
      </c>
    </row>
    <row r="31" spans="1:14" ht="15" customHeight="1" x14ac:dyDescent="0.25">
      <c r="A31" s="100" t="s">
        <v>37</v>
      </c>
      <c r="B31" s="131" t="str">
        <f>Identificação!A16</f>
        <v>PRJ-06</v>
      </c>
      <c r="C31" s="49" t="str">
        <f>Categorização!C29</f>
        <v>PEAC</v>
      </c>
      <c r="D31" s="129">
        <v>4</v>
      </c>
      <c r="E31" s="129">
        <v>4</v>
      </c>
      <c r="F31" s="129">
        <v>7</v>
      </c>
      <c r="G31" s="129">
        <v>6</v>
      </c>
      <c r="H31" s="129">
        <v>5</v>
      </c>
      <c r="I31" s="129">
        <v>4</v>
      </c>
      <c r="J31" s="129">
        <v>10</v>
      </c>
      <c r="K31" s="129">
        <v>2</v>
      </c>
      <c r="L31" s="129">
        <v>2</v>
      </c>
      <c r="M31" s="129">
        <v>7</v>
      </c>
      <c r="N31" s="53">
        <f t="shared" si="0"/>
        <v>51</v>
      </c>
    </row>
    <row r="32" spans="1:14" ht="15" customHeight="1" x14ac:dyDescent="0.25">
      <c r="A32" s="100" t="s">
        <v>37</v>
      </c>
      <c r="B32" s="131" t="str">
        <f>Identificação!A22</f>
        <v>PGM-12</v>
      </c>
      <c r="C32" s="49" t="str">
        <f>Categorização!C30</f>
        <v xml:space="preserve">Empresas Parceiras </v>
      </c>
      <c r="D32" s="129">
        <v>3</v>
      </c>
      <c r="E32" s="129">
        <v>3</v>
      </c>
      <c r="F32" s="129">
        <v>4</v>
      </c>
      <c r="G32" s="129">
        <v>2</v>
      </c>
      <c r="H32" s="129">
        <v>3</v>
      </c>
      <c r="I32" s="129">
        <v>3</v>
      </c>
      <c r="J32" s="129">
        <v>2</v>
      </c>
      <c r="K32" s="129">
        <v>10</v>
      </c>
      <c r="L32" s="129">
        <v>10</v>
      </c>
      <c r="M32" s="129">
        <v>3</v>
      </c>
      <c r="N32" s="53">
        <f t="shared" si="0"/>
        <v>43</v>
      </c>
    </row>
    <row r="33" spans="1:14" ht="15" customHeight="1" x14ac:dyDescent="0.25">
      <c r="A33" s="100" t="s">
        <v>37</v>
      </c>
      <c r="B33" s="131" t="str">
        <f>Identificação!A32</f>
        <v>PGM-22</v>
      </c>
      <c r="C33" s="49" t="str">
        <f>Categorização!C31</f>
        <v>Bonus na renovação da apólice do seguro</v>
      </c>
      <c r="D33" s="129">
        <v>2</v>
      </c>
      <c r="E33" s="129">
        <v>3</v>
      </c>
      <c r="F33" s="129">
        <v>8</v>
      </c>
      <c r="G33" s="129">
        <v>10</v>
      </c>
      <c r="H33" s="129">
        <v>9</v>
      </c>
      <c r="I33" s="129">
        <v>6</v>
      </c>
      <c r="J33" s="129">
        <v>10</v>
      </c>
      <c r="K33" s="129">
        <v>3</v>
      </c>
      <c r="L33" s="129">
        <v>2</v>
      </c>
      <c r="M33" s="129">
        <v>7</v>
      </c>
      <c r="N33" s="53">
        <f t="shared" si="0"/>
        <v>60</v>
      </c>
    </row>
    <row r="34" spans="1:14" ht="15" customHeight="1" x14ac:dyDescent="0.25">
      <c r="A34" s="100" t="s">
        <v>37</v>
      </c>
      <c r="B34" s="131" t="str">
        <f>Identificação!A33</f>
        <v>PGM-23</v>
      </c>
      <c r="C34" s="49" t="str">
        <f>Categorização!C32</f>
        <v>Desconto extra para clientes com mais de uma apólice</v>
      </c>
      <c r="D34" s="129">
        <v>2</v>
      </c>
      <c r="E34" s="129">
        <v>2</v>
      </c>
      <c r="F34" s="129">
        <v>9</v>
      </c>
      <c r="G34" s="129">
        <v>10</v>
      </c>
      <c r="H34" s="129">
        <v>9</v>
      </c>
      <c r="I34" s="129">
        <v>6</v>
      </c>
      <c r="J34" s="129">
        <v>10</v>
      </c>
      <c r="K34" s="129">
        <v>3</v>
      </c>
      <c r="L34" s="129">
        <v>2</v>
      </c>
      <c r="M34" s="129">
        <v>7</v>
      </c>
      <c r="N34" s="53">
        <f t="shared" si="0"/>
        <v>60</v>
      </c>
    </row>
    <row r="35" spans="1:14" ht="15" customHeight="1" thickBot="1" x14ac:dyDescent="0.3">
      <c r="A35" s="101" t="s">
        <v>37</v>
      </c>
      <c r="B35" s="127" t="str">
        <f>Identificação!A36</f>
        <v>PRJ-26</v>
      </c>
      <c r="C35" s="50" t="str">
        <f>Categorização!C33</f>
        <v>Parceria com empresas de monitoramento</v>
      </c>
      <c r="D35" s="130">
        <v>2</v>
      </c>
      <c r="E35" s="130">
        <v>3</v>
      </c>
      <c r="F35" s="130">
        <v>8</v>
      </c>
      <c r="G35" s="130">
        <v>10</v>
      </c>
      <c r="H35" s="130">
        <v>8</v>
      </c>
      <c r="I35" s="130">
        <v>6</v>
      </c>
      <c r="J35" s="130">
        <v>10</v>
      </c>
      <c r="K35" s="130">
        <v>3</v>
      </c>
      <c r="L35" s="130">
        <v>2</v>
      </c>
      <c r="M35" s="130">
        <v>7</v>
      </c>
      <c r="N35" s="54">
        <f t="shared" si="0"/>
        <v>59</v>
      </c>
    </row>
    <row r="36" spans="1:14" ht="15" customHeight="1" thickBot="1" x14ac:dyDescent="0.3">
      <c r="A36" s="125" t="s">
        <v>3</v>
      </c>
      <c r="B36" s="132" t="str">
        <f>Identificação!A35</f>
        <v>PRJ-25</v>
      </c>
      <c r="C36" s="51" t="str">
        <f>Categorização!C34</f>
        <v>Utilização do Google App For Business</v>
      </c>
      <c r="D36" s="133">
        <v>7</v>
      </c>
      <c r="E36" s="133">
        <v>7</v>
      </c>
      <c r="F36" s="133">
        <v>3</v>
      </c>
      <c r="G36" s="133">
        <v>6</v>
      </c>
      <c r="H36" s="133">
        <v>8</v>
      </c>
      <c r="I36" s="133">
        <v>7</v>
      </c>
      <c r="J36" s="133">
        <v>10</v>
      </c>
      <c r="K36" s="133">
        <v>2</v>
      </c>
      <c r="L36" s="133">
        <v>2</v>
      </c>
      <c r="M36" s="133">
        <v>7</v>
      </c>
      <c r="N36" s="124">
        <f t="shared" si="0"/>
        <v>59</v>
      </c>
    </row>
    <row r="37" spans="1:14" ht="15" customHeight="1" x14ac:dyDescent="0.25">
      <c r="A37" s="99" t="s">
        <v>79</v>
      </c>
      <c r="B37" s="126" t="str">
        <f>Identificação!A25</f>
        <v>PGM-15</v>
      </c>
      <c r="C37" s="48" t="str">
        <f>Categorização!C35</f>
        <v>Sustentabilidade e Inclusão Social</v>
      </c>
      <c r="D37" s="128">
        <v>5</v>
      </c>
      <c r="E37" s="128">
        <v>4</v>
      </c>
      <c r="F37" s="128">
        <v>10</v>
      </c>
      <c r="G37" s="128">
        <v>8</v>
      </c>
      <c r="H37" s="128">
        <v>5</v>
      </c>
      <c r="I37" s="128">
        <v>4</v>
      </c>
      <c r="J37" s="128">
        <v>10</v>
      </c>
      <c r="K37" s="128">
        <v>2</v>
      </c>
      <c r="L37" s="128">
        <v>2</v>
      </c>
      <c r="M37" s="128">
        <v>7</v>
      </c>
      <c r="N37" s="52">
        <f t="shared" si="0"/>
        <v>57</v>
      </c>
    </row>
    <row r="38" spans="1:14" ht="15" customHeight="1" thickBot="1" x14ac:dyDescent="0.3">
      <c r="A38" s="101" t="s">
        <v>79</v>
      </c>
      <c r="B38" s="127" t="str">
        <f>Identificação!A34</f>
        <v>PRJ-24</v>
      </c>
      <c r="C38" s="50" t="str">
        <f>Categorização!C36</f>
        <v>Redução emissão de papel</v>
      </c>
      <c r="D38" s="130">
        <v>3</v>
      </c>
      <c r="E38" s="130">
        <v>7</v>
      </c>
      <c r="F38" s="130">
        <v>4</v>
      </c>
      <c r="G38" s="130">
        <v>9</v>
      </c>
      <c r="H38" s="130">
        <v>7</v>
      </c>
      <c r="I38" s="130">
        <v>6</v>
      </c>
      <c r="J38" s="130">
        <v>10</v>
      </c>
      <c r="K38" s="130">
        <v>2</v>
      </c>
      <c r="L38" s="130">
        <v>2</v>
      </c>
      <c r="M38" s="130">
        <v>7</v>
      </c>
      <c r="N38" s="54">
        <f t="shared" si="0"/>
        <v>57</v>
      </c>
    </row>
    <row r="46" spans="1:14" ht="15" customHeight="1" x14ac:dyDescent="0.25">
      <c r="A46" s="156" t="s">
        <v>119</v>
      </c>
    </row>
    <row r="47" spans="1:14" ht="15" customHeight="1" x14ac:dyDescent="0.25">
      <c r="A47" s="157"/>
    </row>
    <row r="48" spans="1:14" x14ac:dyDescent="0.25">
      <c r="A48" s="35">
        <v>1</v>
      </c>
    </row>
    <row r="49" spans="1:2" x14ac:dyDescent="0.25">
      <c r="A49" s="35">
        <v>2</v>
      </c>
    </row>
    <row r="50" spans="1:2" x14ac:dyDescent="0.25">
      <c r="A50" s="35">
        <v>3</v>
      </c>
    </row>
    <row r="51" spans="1:2" x14ac:dyDescent="0.25">
      <c r="A51" s="35">
        <v>4</v>
      </c>
    </row>
    <row r="52" spans="1:2" x14ac:dyDescent="0.25">
      <c r="A52" s="35">
        <v>5</v>
      </c>
    </row>
    <row r="53" spans="1:2" x14ac:dyDescent="0.25">
      <c r="A53" s="35">
        <v>6</v>
      </c>
    </row>
    <row r="54" spans="1:2" x14ac:dyDescent="0.25">
      <c r="A54" s="35">
        <v>7</v>
      </c>
    </row>
    <row r="55" spans="1:2" x14ac:dyDescent="0.25">
      <c r="A55" s="35">
        <v>8</v>
      </c>
    </row>
    <row r="56" spans="1:2" x14ac:dyDescent="0.25">
      <c r="A56" s="35">
        <v>9</v>
      </c>
      <c r="B56"/>
    </row>
    <row r="57" spans="1:2" x14ac:dyDescent="0.25">
      <c r="A57" s="35">
        <v>10</v>
      </c>
    </row>
  </sheetData>
  <autoFilter ref="A9:N10"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</autoFilter>
  <sortState ref="A6:N35">
    <sortCondition ref="C7"/>
  </sortState>
  <mergeCells count="7">
    <mergeCell ref="A7:N7"/>
    <mergeCell ref="J9:N9"/>
    <mergeCell ref="D9:I9"/>
    <mergeCell ref="A46:A47"/>
    <mergeCell ref="C9:C10"/>
    <mergeCell ref="B9:B10"/>
    <mergeCell ref="A9:A10"/>
  </mergeCells>
  <conditionalFormatting sqref="A13:N38">
    <cfRule type="dataBar" priority="12">
      <dataBar>
        <cfvo type="min"/>
        <cfvo type="max"/>
        <color rgb="FFFF555A"/>
      </dataBar>
    </cfRule>
  </conditionalFormatting>
  <conditionalFormatting sqref="N11:N12">
    <cfRule type="dataBar" priority="7">
      <dataBar>
        <cfvo type="min"/>
        <cfvo type="max"/>
        <color rgb="FF638EC6"/>
      </dataBar>
    </cfRule>
  </conditionalFormatting>
  <conditionalFormatting sqref="B11:N12 A11">
    <cfRule type="dataBar" priority="6">
      <dataBar>
        <cfvo type="min"/>
        <cfvo type="max"/>
        <color rgb="FFFF555A"/>
      </dataBar>
    </cfRule>
  </conditionalFormatting>
  <conditionalFormatting sqref="D11:N12">
    <cfRule type="dataBar" priority="5">
      <dataBar>
        <cfvo type="min"/>
        <cfvo type="max"/>
        <color rgb="FF008AEF"/>
      </dataBar>
    </cfRule>
  </conditionalFormatting>
  <conditionalFormatting sqref="N13:N38">
    <cfRule type="dataBar" priority="13">
      <dataBar>
        <cfvo type="min"/>
        <cfvo type="max"/>
        <color rgb="FF638EC6"/>
      </dataBar>
    </cfRule>
  </conditionalFormatting>
  <conditionalFormatting sqref="D13:N38">
    <cfRule type="dataBar" priority="21">
      <dataBar>
        <cfvo type="min"/>
        <cfvo type="max"/>
        <color rgb="FF008AEF"/>
      </dataBar>
    </cfRule>
  </conditionalFormatting>
  <conditionalFormatting sqref="D11:N38">
    <cfRule type="dataBar" priority="3">
      <dataBar>
        <cfvo type="min"/>
        <cfvo type="max"/>
        <color rgb="FFFF555A"/>
      </dataBar>
    </cfRule>
  </conditionalFormatting>
  <conditionalFormatting sqref="D11:M38">
    <cfRule type="dataBar" priority="2">
      <dataBar>
        <cfvo type="min"/>
        <cfvo type="max"/>
        <color rgb="FFFF555A"/>
      </dataBar>
    </cfRule>
  </conditionalFormatting>
  <conditionalFormatting sqref="N11:N38">
    <cfRule type="dataBar" priority="1">
      <dataBar>
        <cfvo type="min"/>
        <cfvo type="max"/>
        <color rgb="FFFF555A"/>
      </dataBar>
    </cfRule>
  </conditionalFormatting>
  <dataValidations count="2">
    <dataValidation type="list" allowBlank="1" showInputMessage="1" showErrorMessage="1" sqref="A11 A13:A38">
      <formula1>$B$40:$B$51</formula1>
    </dataValidation>
    <dataValidation type="list" allowBlank="1" showInputMessage="1" showErrorMessage="1" sqref="D11:M38">
      <formula1>$A$49:$A$57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39"/>
  <sheetViews>
    <sheetView showGridLines="0" zoomScaleNormal="100" workbookViewId="0">
      <pane ySplit="10" topLeftCell="A11" activePane="bottomLeft" state="frozen"/>
      <selection pane="bottomLeft" activeCell="B7" sqref="B7"/>
    </sheetView>
  </sheetViews>
  <sheetFormatPr defaultRowHeight="15" x14ac:dyDescent="0.25"/>
  <cols>
    <col min="1" max="1" width="21.7109375" style="1" customWidth="1"/>
    <col min="2" max="2" width="42.28515625" customWidth="1"/>
    <col min="3" max="3" width="37.5703125" customWidth="1"/>
    <col min="4" max="4" width="12.28515625" customWidth="1"/>
    <col min="5" max="6" width="19.5703125" bestFit="1" customWidth="1"/>
    <col min="7" max="7" width="18.28515625" customWidth="1"/>
  </cols>
  <sheetData>
    <row r="1" spans="1:7" ht="8.25" customHeight="1" x14ac:dyDescent="0.25">
      <c r="A1" s="211"/>
      <c r="B1" s="190"/>
      <c r="C1" s="212"/>
      <c r="D1" s="190"/>
      <c r="E1" s="190"/>
      <c r="F1" s="190"/>
      <c r="G1" s="213"/>
    </row>
    <row r="2" spans="1:7" ht="8.25" customHeight="1" x14ac:dyDescent="0.25">
      <c r="A2" s="214"/>
      <c r="B2" s="189"/>
      <c r="C2" s="188"/>
      <c r="D2" s="189"/>
      <c r="E2" s="189"/>
      <c r="F2" s="189"/>
      <c r="G2" s="215"/>
    </row>
    <row r="3" spans="1:7" ht="8.25" customHeight="1" x14ac:dyDescent="0.25">
      <c r="A3" s="214"/>
      <c r="B3" s="189"/>
      <c r="C3" s="188"/>
      <c r="D3" s="189"/>
      <c r="E3" s="189"/>
      <c r="F3" s="189"/>
      <c r="G3" s="215"/>
    </row>
    <row r="4" spans="1:7" ht="8.25" customHeight="1" x14ac:dyDescent="0.25">
      <c r="A4" s="214"/>
      <c r="B4" s="189"/>
      <c r="C4" s="188"/>
      <c r="D4" s="189"/>
      <c r="E4" s="189"/>
      <c r="F4" s="189"/>
      <c r="G4" s="215"/>
    </row>
    <row r="5" spans="1:7" ht="8.25" customHeight="1" x14ac:dyDescent="0.25">
      <c r="A5" s="214"/>
      <c r="B5" s="189"/>
      <c r="C5" s="188"/>
      <c r="D5" s="189"/>
      <c r="E5" s="189"/>
      <c r="F5" s="189"/>
      <c r="G5" s="215"/>
    </row>
    <row r="6" spans="1:7" ht="8.25" customHeight="1" x14ac:dyDescent="0.25">
      <c r="A6" s="214"/>
      <c r="B6" s="189"/>
      <c r="C6" s="188"/>
      <c r="D6" s="189"/>
      <c r="E6" s="189"/>
      <c r="F6" s="189"/>
      <c r="G6" s="215"/>
    </row>
    <row r="7" spans="1:7" ht="18" customHeight="1" x14ac:dyDescent="0.25">
      <c r="A7" s="216"/>
      <c r="B7" s="189"/>
      <c r="C7" s="188"/>
      <c r="D7" s="189"/>
      <c r="E7" s="189"/>
      <c r="F7" s="189"/>
      <c r="G7" s="215"/>
    </row>
    <row r="8" spans="1:7" ht="24" customHeight="1" x14ac:dyDescent="0.25">
      <c r="A8" s="217" t="s">
        <v>120</v>
      </c>
      <c r="B8" s="218"/>
      <c r="C8" s="218"/>
      <c r="D8" s="218"/>
      <c r="E8" s="218"/>
      <c r="F8" s="218"/>
      <c r="G8" s="219"/>
    </row>
    <row r="9" spans="1:7" ht="8.25" customHeight="1" x14ac:dyDescent="0.25">
      <c r="A9" s="216"/>
      <c r="B9" s="189"/>
      <c r="C9" s="163"/>
      <c r="D9" s="189"/>
      <c r="E9" s="189"/>
      <c r="F9" s="189"/>
      <c r="G9" s="215"/>
    </row>
    <row r="10" spans="1:7" ht="16.5" customHeight="1" x14ac:dyDescent="0.3">
      <c r="A10" s="75" t="s">
        <v>189</v>
      </c>
      <c r="B10" s="75" t="s">
        <v>0</v>
      </c>
      <c r="C10" s="75" t="s">
        <v>1</v>
      </c>
      <c r="D10" s="75" t="s">
        <v>177</v>
      </c>
      <c r="E10" s="75" t="s">
        <v>22</v>
      </c>
      <c r="F10" s="75" t="s">
        <v>97</v>
      </c>
      <c r="G10" s="75" t="s">
        <v>193</v>
      </c>
    </row>
    <row r="11" spans="1:7" x14ac:dyDescent="0.25">
      <c r="A11" s="78" t="str">
        <f>Avaliação!B30</f>
        <v>PRJ-05</v>
      </c>
      <c r="B11" s="140" t="str">
        <f>Avaliação!C30</f>
        <v>Potencialização das vendas ao grande público</v>
      </c>
      <c r="C11" s="140" t="str">
        <f>Avaliação!$A$30</f>
        <v>Novos Negócios</v>
      </c>
      <c r="D11" s="78">
        <f>Avaliação!N30</f>
        <v>87</v>
      </c>
      <c r="E11" s="141">
        <v>50000000</v>
      </c>
      <c r="F11" s="142">
        <f>E11</f>
        <v>50000000</v>
      </c>
      <c r="G11" s="78" t="s">
        <v>194</v>
      </c>
    </row>
    <row r="12" spans="1:7" x14ac:dyDescent="0.25">
      <c r="A12" s="78" t="str">
        <f>Avaliação!B11</f>
        <v>PRJ-02</v>
      </c>
      <c r="B12" s="79" t="str">
        <f>Avaliação!C11</f>
        <v>Sistema Gerador de Apólices</v>
      </c>
      <c r="C12" s="79" t="str">
        <f>Avaliação!$A$11</f>
        <v>Infraestrutura e Tecnologia</v>
      </c>
      <c r="D12" s="80">
        <f>Avaliação!N11</f>
        <v>82</v>
      </c>
      <c r="E12" s="81">
        <v>6000000</v>
      </c>
      <c r="F12" s="82">
        <f>F11+E12</f>
        <v>56000000</v>
      </c>
      <c r="G12" s="80" t="s">
        <v>194</v>
      </c>
    </row>
    <row r="13" spans="1:7" x14ac:dyDescent="0.25">
      <c r="A13" s="78" t="str">
        <f>Avaliação!B29</f>
        <v>PRJ-28</v>
      </c>
      <c r="B13" s="79" t="str">
        <f>Avaliação!C29</f>
        <v>Treinamento Sistema Apólices</v>
      </c>
      <c r="C13" s="79" t="str">
        <f>Avaliação!$A$26</f>
        <v>Gestão de Pessoas</v>
      </c>
      <c r="D13" s="80">
        <f>Avaliação!N29</f>
        <v>82</v>
      </c>
      <c r="E13" s="81">
        <v>800000</v>
      </c>
      <c r="F13" s="82">
        <f t="shared" ref="F13:F38" si="0">F12+E13</f>
        <v>56800000</v>
      </c>
      <c r="G13" s="80" t="s">
        <v>194</v>
      </c>
    </row>
    <row r="14" spans="1:7" x14ac:dyDescent="0.25">
      <c r="A14" s="78" t="str">
        <f>Avaliação!B26</f>
        <v>PRJ-01</v>
      </c>
      <c r="B14" s="79" t="str">
        <f>Avaliação!C26</f>
        <v>Contratação de Pessoas</v>
      </c>
      <c r="C14" s="79" t="str">
        <f>Avaliação!$A$26</f>
        <v>Gestão de Pessoas</v>
      </c>
      <c r="D14" s="80">
        <f>Avaliação!N26</f>
        <v>81</v>
      </c>
      <c r="E14" s="83">
        <v>2000000</v>
      </c>
      <c r="F14" s="82">
        <f t="shared" si="0"/>
        <v>58800000</v>
      </c>
      <c r="G14" s="80" t="s">
        <v>194</v>
      </c>
    </row>
    <row r="15" spans="1:7" x14ac:dyDescent="0.25">
      <c r="A15" s="78" t="str">
        <f>Avaliação!B12</f>
        <v>PRJ-07</v>
      </c>
      <c r="B15" s="79" t="str">
        <f>Avaliação!C12</f>
        <v>Aluguel / Compra de Imoveis e Mobiliario</v>
      </c>
      <c r="C15" s="79" t="str">
        <f>Avaliação!$A$11</f>
        <v>Infraestrutura e Tecnologia</v>
      </c>
      <c r="D15" s="80">
        <f>Avaliação!N12</f>
        <v>80</v>
      </c>
      <c r="E15" s="81">
        <v>8000000</v>
      </c>
      <c r="F15" s="82">
        <f t="shared" si="0"/>
        <v>66800000</v>
      </c>
      <c r="G15" s="80" t="s">
        <v>194</v>
      </c>
    </row>
    <row r="16" spans="1:7" x14ac:dyDescent="0.25">
      <c r="A16" s="78" t="str">
        <f>Avaliação!B13</f>
        <v>PGM-14</v>
      </c>
      <c r="B16" s="79" t="str">
        <f>Avaliação!C13</f>
        <v>Markenting Publicitário</v>
      </c>
      <c r="C16" s="79" t="str">
        <f>Avaliação!$A$13</f>
        <v>Ação de Marketing</v>
      </c>
      <c r="D16" s="80">
        <f>Avaliação!N13</f>
        <v>78</v>
      </c>
      <c r="E16" s="81">
        <v>60000000</v>
      </c>
      <c r="F16" s="82">
        <f t="shared" si="0"/>
        <v>126800000</v>
      </c>
      <c r="G16" s="80" t="s">
        <v>194</v>
      </c>
    </row>
    <row r="17" spans="1:7" x14ac:dyDescent="0.25">
      <c r="A17" s="78" t="str">
        <f>Avaliação!B14</f>
        <v>PGM-16</v>
      </c>
      <c r="B17" s="79" t="str">
        <f>Avaliação!C14</f>
        <v>Patrocínio Atletas</v>
      </c>
      <c r="C17" s="79" t="str">
        <f>Avaliação!$A$13</f>
        <v>Ação de Marketing</v>
      </c>
      <c r="D17" s="80">
        <f>Avaliação!N14</f>
        <v>78</v>
      </c>
      <c r="E17" s="83">
        <v>15000000</v>
      </c>
      <c r="F17" s="82">
        <f t="shared" si="0"/>
        <v>141800000</v>
      </c>
      <c r="G17" s="80" t="s">
        <v>194</v>
      </c>
    </row>
    <row r="18" spans="1:7" x14ac:dyDescent="0.25">
      <c r="A18" s="78" t="str">
        <f>Avaliação!B15</f>
        <v>PRJ-17</v>
      </c>
      <c r="B18" s="79" t="str">
        <f>Avaliação!C15</f>
        <v>Patrocinio Clube de Futebol</v>
      </c>
      <c r="C18" s="79" t="str">
        <f>Avaliação!$A$13</f>
        <v>Ação de Marketing</v>
      </c>
      <c r="D18" s="80">
        <f>Avaliação!N15</f>
        <v>77</v>
      </c>
      <c r="E18" s="83">
        <v>100000000</v>
      </c>
      <c r="F18" s="82">
        <f t="shared" si="0"/>
        <v>241800000</v>
      </c>
      <c r="G18" s="80" t="s">
        <v>194</v>
      </c>
    </row>
    <row r="19" spans="1:7" x14ac:dyDescent="0.25">
      <c r="A19" s="78" t="str">
        <f>Avaliação!B17</f>
        <v>PRJ-08</v>
      </c>
      <c r="B19" s="79" t="str">
        <f>Avaliação!C17</f>
        <v xml:space="preserve">Aquisição de Seguradoras </v>
      </c>
      <c r="C19" s="79" t="str">
        <f>Avaliação!$A$17</f>
        <v>Aumento de Participação no Mercado</v>
      </c>
      <c r="D19" s="80">
        <f>Avaliação!N17</f>
        <v>77</v>
      </c>
      <c r="E19" s="83">
        <v>500000000</v>
      </c>
      <c r="F19" s="82">
        <f t="shared" si="0"/>
        <v>741800000</v>
      </c>
      <c r="G19" s="80" t="s">
        <v>194</v>
      </c>
    </row>
    <row r="20" spans="1:7" x14ac:dyDescent="0.25">
      <c r="A20" s="78" t="str">
        <f>Avaliação!B16</f>
        <v>PGM-21</v>
      </c>
      <c r="B20" s="79" t="str">
        <f>Avaliação!C16</f>
        <v xml:space="preserve">Fidelização de Cliente </v>
      </c>
      <c r="C20" s="79" t="str">
        <f>Avaliação!$A$13</f>
        <v>Ação de Marketing</v>
      </c>
      <c r="D20" s="80">
        <f>Avaliação!N16</f>
        <v>76</v>
      </c>
      <c r="E20" s="83">
        <v>25000000</v>
      </c>
      <c r="F20" s="82">
        <f t="shared" si="0"/>
        <v>766800000</v>
      </c>
      <c r="G20" s="80" t="s">
        <v>194</v>
      </c>
    </row>
    <row r="21" spans="1:7" x14ac:dyDescent="0.25">
      <c r="A21" s="78" t="str">
        <f>Avaliação!B18</f>
        <v>PRJ-10</v>
      </c>
      <c r="B21" s="79" t="str">
        <f>Avaliação!C18</f>
        <v>Expandir o número de filiais</v>
      </c>
      <c r="C21" s="79" t="str">
        <f>Avaliação!$A$17</f>
        <v>Aumento de Participação no Mercado</v>
      </c>
      <c r="D21" s="80">
        <f>Avaliação!N18</f>
        <v>74</v>
      </c>
      <c r="E21" s="83">
        <v>60000000</v>
      </c>
      <c r="F21" s="82">
        <f t="shared" si="0"/>
        <v>826800000</v>
      </c>
      <c r="G21" s="80" t="s">
        <v>194</v>
      </c>
    </row>
    <row r="22" spans="1:7" x14ac:dyDescent="0.25">
      <c r="A22" s="78" t="str">
        <f>Avaliação!B20</f>
        <v>PRJ-18</v>
      </c>
      <c r="B22" s="79" t="str">
        <f>Avaliação!C20</f>
        <v>Cobrir a oferta do Concorrente</v>
      </c>
      <c r="C22" s="79" t="str">
        <f>Avaliação!$A$17</f>
        <v>Aumento de Participação no Mercado</v>
      </c>
      <c r="D22" s="80">
        <f>Avaliação!N20</f>
        <v>70</v>
      </c>
      <c r="E22" s="83">
        <v>7500000</v>
      </c>
      <c r="F22" s="82">
        <f t="shared" si="0"/>
        <v>834300000</v>
      </c>
      <c r="G22" s="80" t="s">
        <v>194</v>
      </c>
    </row>
    <row r="23" spans="1:7" x14ac:dyDescent="0.25">
      <c r="A23" s="78" t="str">
        <f>Avaliação!B22</f>
        <v>PRJ-20</v>
      </c>
      <c r="B23" s="79" t="str">
        <f>Avaliação!C22</f>
        <v>Pré inspeção Veicular</v>
      </c>
      <c r="C23" s="79" t="str">
        <f>Avaliação!$A$17</f>
        <v>Aumento de Participação no Mercado</v>
      </c>
      <c r="D23" s="80">
        <f>Avaliação!N22</f>
        <v>66</v>
      </c>
      <c r="E23" s="83">
        <v>5000000</v>
      </c>
      <c r="F23" s="82">
        <f t="shared" si="0"/>
        <v>839300000</v>
      </c>
      <c r="G23" s="80" t="s">
        <v>194</v>
      </c>
    </row>
    <row r="24" spans="1:7" x14ac:dyDescent="0.25">
      <c r="A24" s="78" t="str">
        <f>Avaliação!B23</f>
        <v>PRJ-03</v>
      </c>
      <c r="B24" s="79" t="str">
        <f>Avaliação!C23</f>
        <v>Licitação de Empresas</v>
      </c>
      <c r="C24" s="79" t="str">
        <f>Avaliação!$A$23</f>
        <v>Eficiência Operacional</v>
      </c>
      <c r="D24" s="80">
        <f>Avaliação!N23</f>
        <v>65</v>
      </c>
      <c r="E24" s="84">
        <v>30000000</v>
      </c>
      <c r="F24" s="82">
        <f t="shared" si="0"/>
        <v>869300000</v>
      </c>
      <c r="G24" s="80" t="s">
        <v>194</v>
      </c>
    </row>
    <row r="25" spans="1:7" ht="15" customHeight="1" x14ac:dyDescent="0.25">
      <c r="A25" s="78" t="str">
        <f>Avaliação!B24</f>
        <v>PRJ-09</v>
      </c>
      <c r="B25" s="79" t="str">
        <f>Avaliação!C24</f>
        <v>Oficinas Credenciadas</v>
      </c>
      <c r="C25" s="79" t="str">
        <f>Avaliação!$A$23</f>
        <v>Eficiência Operacional</v>
      </c>
      <c r="D25" s="80">
        <f>Avaliação!N24</f>
        <v>61</v>
      </c>
      <c r="E25" s="85">
        <v>7000000</v>
      </c>
      <c r="F25" s="82">
        <f t="shared" si="0"/>
        <v>876300000</v>
      </c>
      <c r="G25" s="80" t="s">
        <v>194</v>
      </c>
    </row>
    <row r="26" spans="1:7" x14ac:dyDescent="0.25">
      <c r="A26" s="135" t="str">
        <f>Avaliação!B25</f>
        <v>PRJ-27</v>
      </c>
      <c r="B26" s="136" t="str">
        <f>Avaliação!C25</f>
        <v>Redução do tempo de vistoria</v>
      </c>
      <c r="C26" s="136" t="str">
        <f>Avaliação!$A$23</f>
        <v>Eficiência Operacional</v>
      </c>
      <c r="D26" s="137">
        <f>Avaliação!N25</f>
        <v>60</v>
      </c>
      <c r="E26" s="138">
        <v>5000000</v>
      </c>
      <c r="F26" s="139">
        <f t="shared" si="0"/>
        <v>881300000</v>
      </c>
      <c r="G26" s="137" t="s">
        <v>194</v>
      </c>
    </row>
    <row r="27" spans="1:7" x14ac:dyDescent="0.25">
      <c r="A27" s="73" t="str">
        <f>Avaliação!B33</f>
        <v>PGM-22</v>
      </c>
      <c r="B27" s="74" t="str">
        <f>Avaliação!C33</f>
        <v>Bonus na renovação da apólice do seguro</v>
      </c>
      <c r="C27" s="74" t="str">
        <f>Avaliação!$A$30</f>
        <v>Novos Negócios</v>
      </c>
      <c r="D27" s="73">
        <f>Avaliação!N33</f>
        <v>60</v>
      </c>
      <c r="E27" s="86">
        <v>30000000</v>
      </c>
      <c r="F27" s="86">
        <f>F26+E27</f>
        <v>911300000</v>
      </c>
      <c r="G27" s="73" t="s">
        <v>197</v>
      </c>
    </row>
    <row r="28" spans="1:7" x14ac:dyDescent="0.25">
      <c r="A28" s="73" t="str">
        <f>Avaliação!B34</f>
        <v>PGM-23</v>
      </c>
      <c r="B28" s="44" t="str">
        <f>Avaliação!C34</f>
        <v>Desconto extra para clientes com mais de uma apólice</v>
      </c>
      <c r="C28" s="44" t="str">
        <f>Avaliação!$A$30</f>
        <v>Novos Negócios</v>
      </c>
      <c r="D28" s="43">
        <f>Avaliação!N34</f>
        <v>60</v>
      </c>
      <c r="E28" s="45">
        <v>200000</v>
      </c>
      <c r="F28" s="86">
        <f t="shared" si="0"/>
        <v>911500000</v>
      </c>
      <c r="G28" s="73" t="s">
        <v>197</v>
      </c>
    </row>
    <row r="29" spans="1:7" x14ac:dyDescent="0.25">
      <c r="A29" s="73" t="str">
        <f>Avaliação!B27</f>
        <v>PRJ-04</v>
      </c>
      <c r="B29" s="44" t="str">
        <f>Avaliação!C27</f>
        <v>Treinamento Pós-Venda</v>
      </c>
      <c r="C29" s="44" t="str">
        <f>Avaliação!$A$26</f>
        <v>Gestão de Pessoas</v>
      </c>
      <c r="D29" s="43">
        <f>Avaliação!N27</f>
        <v>59</v>
      </c>
      <c r="E29" s="45">
        <v>3000000</v>
      </c>
      <c r="F29" s="86">
        <f t="shared" si="0"/>
        <v>914500000</v>
      </c>
      <c r="G29" s="73" t="s">
        <v>197</v>
      </c>
    </row>
    <row r="30" spans="1:7" x14ac:dyDescent="0.25">
      <c r="A30" s="73" t="str">
        <f>Avaliação!B28</f>
        <v>PGM-11</v>
      </c>
      <c r="B30" s="44" t="str">
        <f>Avaliação!C28</f>
        <v xml:space="preserve">Treinamento para Corretores </v>
      </c>
      <c r="C30" s="44" t="str">
        <f>Avaliação!$A$26</f>
        <v>Gestão de Pessoas</v>
      </c>
      <c r="D30" s="43">
        <f>Avaliação!N28</f>
        <v>59</v>
      </c>
      <c r="E30" s="45">
        <v>1500000</v>
      </c>
      <c r="F30" s="86">
        <f t="shared" si="0"/>
        <v>916000000</v>
      </c>
      <c r="G30" s="73" t="s">
        <v>197</v>
      </c>
    </row>
    <row r="31" spans="1:7" x14ac:dyDescent="0.25">
      <c r="A31" s="73" t="str">
        <f>Avaliação!B35</f>
        <v>PRJ-26</v>
      </c>
      <c r="B31" s="44" t="str">
        <f>Avaliação!C35</f>
        <v>Parceria com empresas de monitoramento</v>
      </c>
      <c r="C31" s="44" t="str">
        <f>Avaliação!$A$30</f>
        <v>Novos Negócios</v>
      </c>
      <c r="D31" s="43">
        <f>Avaliação!N35</f>
        <v>59</v>
      </c>
      <c r="E31" s="45">
        <v>1000000</v>
      </c>
      <c r="F31" s="86">
        <f t="shared" si="0"/>
        <v>917000000</v>
      </c>
      <c r="G31" s="73" t="s">
        <v>197</v>
      </c>
    </row>
    <row r="32" spans="1:7" x14ac:dyDescent="0.25">
      <c r="A32" s="73" t="str">
        <f>Avaliação!B36</f>
        <v>PRJ-25</v>
      </c>
      <c r="B32" s="44" t="str">
        <f>Avaliação!C36</f>
        <v>Utilização do Google App For Business</v>
      </c>
      <c r="C32" s="44" t="str">
        <f>Avaliação!A36</f>
        <v>Redução de Custos</v>
      </c>
      <c r="D32" s="43">
        <f>Avaliação!N36</f>
        <v>59</v>
      </c>
      <c r="E32" s="45">
        <v>1500000</v>
      </c>
      <c r="F32" s="86">
        <f t="shared" si="0"/>
        <v>918500000</v>
      </c>
      <c r="G32" s="73" t="s">
        <v>197</v>
      </c>
    </row>
    <row r="33" spans="1:7" x14ac:dyDescent="0.25">
      <c r="A33" s="73" t="str">
        <f>Avaliação!B37</f>
        <v>PGM-15</v>
      </c>
      <c r="B33" s="44" t="str">
        <f>Avaliação!C37</f>
        <v>Sustentabilidade e Inclusão Social</v>
      </c>
      <c r="C33" s="44" t="str">
        <f>Avaliação!$A$37</f>
        <v>Responsabilidade Sócioambiental</v>
      </c>
      <c r="D33" s="43">
        <f>Avaliação!N37</f>
        <v>57</v>
      </c>
      <c r="E33" s="45">
        <v>1000000</v>
      </c>
      <c r="F33" s="86">
        <f t="shared" si="0"/>
        <v>919500000</v>
      </c>
      <c r="G33" s="73" t="s">
        <v>197</v>
      </c>
    </row>
    <row r="34" spans="1:7" x14ac:dyDescent="0.25">
      <c r="A34" s="73" t="str">
        <f>Avaliação!B38</f>
        <v>PRJ-24</v>
      </c>
      <c r="B34" s="44" t="str">
        <f>Avaliação!C38</f>
        <v>Redução emissão de papel</v>
      </c>
      <c r="C34" s="44" t="str">
        <f>Avaliação!$A$37</f>
        <v>Responsabilidade Sócioambiental</v>
      </c>
      <c r="D34" s="43">
        <f>Avaliação!N38</f>
        <v>57</v>
      </c>
      <c r="E34" s="45">
        <v>2000000</v>
      </c>
      <c r="F34" s="86">
        <f t="shared" si="0"/>
        <v>921500000</v>
      </c>
      <c r="G34" s="73" t="s">
        <v>197</v>
      </c>
    </row>
    <row r="35" spans="1:7" x14ac:dyDescent="0.25">
      <c r="A35" s="73" t="str">
        <f>Avaliação!B31</f>
        <v>PRJ-06</v>
      </c>
      <c r="B35" s="44" t="str">
        <f>Avaliação!C31</f>
        <v>PEAC</v>
      </c>
      <c r="C35" s="44" t="str">
        <f>Avaliação!$A$30</f>
        <v>Novos Negócios</v>
      </c>
      <c r="D35" s="43">
        <f>Avaliação!N31</f>
        <v>51</v>
      </c>
      <c r="E35" s="45">
        <v>400000</v>
      </c>
      <c r="F35" s="86">
        <f t="shared" si="0"/>
        <v>921900000</v>
      </c>
      <c r="G35" s="73" t="s">
        <v>197</v>
      </c>
    </row>
    <row r="36" spans="1:7" x14ac:dyDescent="0.25">
      <c r="A36" s="73" t="str">
        <f>Avaliação!B21</f>
        <v>PGM-19</v>
      </c>
      <c r="B36" s="44" t="str">
        <f>Avaliação!C21</f>
        <v>Dez dias sem Juros na Fatura</v>
      </c>
      <c r="C36" s="44" t="str">
        <f>Avaliação!$A$17</f>
        <v>Aumento de Participação no Mercado</v>
      </c>
      <c r="D36" s="43">
        <f>Avaliação!N21</f>
        <v>48</v>
      </c>
      <c r="E36" s="45">
        <v>900000</v>
      </c>
      <c r="F36" s="86">
        <f t="shared" si="0"/>
        <v>922800000</v>
      </c>
      <c r="G36" s="73" t="s">
        <v>197</v>
      </c>
    </row>
    <row r="37" spans="1:7" x14ac:dyDescent="0.25">
      <c r="A37" s="73" t="str">
        <f>Avaliação!B32</f>
        <v>PGM-12</v>
      </c>
      <c r="B37" s="44" t="str">
        <f>Avaliação!C32</f>
        <v xml:space="preserve">Empresas Parceiras </v>
      </c>
      <c r="C37" s="44" t="str">
        <f>Avaliação!$A$30</f>
        <v>Novos Negócios</v>
      </c>
      <c r="D37" s="43">
        <f>Avaliação!N32</f>
        <v>43</v>
      </c>
      <c r="E37" s="45">
        <v>2500000</v>
      </c>
      <c r="F37" s="86">
        <f t="shared" si="0"/>
        <v>925300000</v>
      </c>
      <c r="G37" s="73" t="s">
        <v>197</v>
      </c>
    </row>
    <row r="38" spans="1:7" x14ac:dyDescent="0.25">
      <c r="A38" s="73" t="str">
        <f>Avaliação!B19</f>
        <v>PGM-13</v>
      </c>
      <c r="B38" s="44" t="str">
        <f>Avaliação!C19</f>
        <v xml:space="preserve">Premiação a Condutores </v>
      </c>
      <c r="C38" s="44" t="str">
        <f>Avaliação!$A$17</f>
        <v>Aumento de Participação no Mercado</v>
      </c>
      <c r="D38" s="43">
        <f>Avaliação!N19</f>
        <v>38</v>
      </c>
      <c r="E38" s="45">
        <v>4500000</v>
      </c>
      <c r="F38" s="86">
        <f t="shared" si="0"/>
        <v>929800000</v>
      </c>
      <c r="G38" s="73" t="s">
        <v>197</v>
      </c>
    </row>
    <row r="39" spans="1:7" x14ac:dyDescent="0.25">
      <c r="A39"/>
      <c r="C39" s="13"/>
    </row>
  </sheetData>
  <autoFilter ref="A10:G38"/>
  <sortState ref="A6:G33">
    <sortCondition descending="1" ref="D6"/>
  </sortState>
  <mergeCells count="1">
    <mergeCell ref="A8:G8"/>
  </mergeCells>
  <conditionalFormatting sqref="E11:E23">
    <cfRule type="dataBar" priority="8">
      <dataBar>
        <cfvo type="min"/>
        <cfvo type="max"/>
        <color rgb="FFFF555A"/>
      </dataBar>
    </cfRule>
  </conditionalFormatting>
  <conditionalFormatting sqref="F27:F38">
    <cfRule type="dataBar" priority="4">
      <dataBar>
        <cfvo type="min"/>
        <cfvo type="max"/>
        <color rgb="FF008AEF"/>
      </dataBar>
    </cfRule>
  </conditionalFormatting>
  <conditionalFormatting sqref="E11:F26">
    <cfRule type="dataBar" priority="3">
      <dataBar>
        <cfvo type="min"/>
        <cfvo type="max"/>
        <color rgb="FFFF555A"/>
      </dataBar>
    </cfRule>
  </conditionalFormatting>
  <conditionalFormatting sqref="E11:F38">
    <cfRule type="dataBar" priority="22">
      <dataBar>
        <cfvo type="min"/>
        <cfvo type="max"/>
        <color rgb="FF008AEF"/>
      </dataBar>
    </cfRule>
  </conditionalFormatting>
  <conditionalFormatting sqref="F11:F38">
    <cfRule type="dataBar" priority="24">
      <dataBar>
        <cfvo type="min"/>
        <cfvo type="max"/>
        <color rgb="FF008AEF"/>
      </dataBar>
    </cfRule>
  </conditionalFormatting>
  <conditionalFormatting sqref="E11:E38">
    <cfRule type="dataBar" priority="26">
      <dataBar>
        <cfvo type="min"/>
        <cfvo type="max"/>
        <color rgb="FF008AEF"/>
      </dataBar>
    </cfRule>
  </conditionalFormatting>
  <conditionalFormatting sqref="E11:E26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{BE8988FE-A0FE-44CA-98ED-5ECC751B6223}</x14:id>
        </ext>
      </extLst>
    </cfRule>
  </conditionalFormatting>
  <conditionalFormatting sqref="F11:F2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{3F4E4BFE-9670-4E50-997E-3ACC073DB16E}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8988FE-A0FE-44CA-98ED-5ECC751B622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E11:E26</xm:sqref>
        </x14:conditionalFormatting>
        <x14:conditionalFormatting xmlns:xm="http://schemas.microsoft.com/office/excel/2006/main">
          <x14:cfRule type="dataBar" id="{3F4E4BFE-9670-4E50-997E-3ACC073DB1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F11:F26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D63"/>
  <sheetViews>
    <sheetView zoomScale="85" zoomScaleNormal="85" workbookViewId="0">
      <pane ySplit="6" topLeftCell="A7" activePane="bottomLeft" state="frozen"/>
      <selection pane="bottomLeft" activeCell="A4" sqref="A4"/>
    </sheetView>
  </sheetViews>
  <sheetFormatPr defaultRowHeight="15" x14ac:dyDescent="0.25"/>
  <cols>
    <col min="1" max="1" width="40.140625" customWidth="1"/>
    <col min="2" max="2" width="3.7109375" style="1" customWidth="1"/>
    <col min="3" max="7" width="3.7109375" customWidth="1"/>
    <col min="8" max="8" width="4.28515625" bestFit="1" customWidth="1"/>
    <col min="9" max="9" width="5.7109375" bestFit="1" customWidth="1"/>
    <col min="10" max="10" width="4" customWidth="1"/>
    <col min="11" max="13" width="3.7109375" customWidth="1"/>
    <col min="14" max="14" width="6.7109375" customWidth="1"/>
    <col min="16" max="16" width="41.85546875" customWidth="1"/>
    <col min="17" max="28" width="3.7109375" customWidth="1"/>
    <col min="29" max="29" width="7.140625" customWidth="1"/>
  </cols>
  <sheetData>
    <row r="1" spans="1:29" x14ac:dyDescent="0.25">
      <c r="A1" s="211"/>
      <c r="B1" s="212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213"/>
    </row>
    <row r="2" spans="1:29" x14ac:dyDescent="0.25">
      <c r="A2" s="214"/>
      <c r="B2" s="188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215"/>
    </row>
    <row r="3" spans="1:29" x14ac:dyDescent="0.25">
      <c r="A3" s="214"/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215"/>
    </row>
    <row r="4" spans="1:29" ht="18.75" x14ac:dyDescent="0.25">
      <c r="A4" s="214"/>
      <c r="B4" s="163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215"/>
    </row>
    <row r="5" spans="1:29" ht="28.5" customHeight="1" x14ac:dyDescent="0.25">
      <c r="A5" s="217" t="s">
        <v>115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9"/>
    </row>
    <row r="6" spans="1:29" ht="10.5" customHeight="1" x14ac:dyDescent="0.25">
      <c r="A6" s="220"/>
      <c r="B6" s="221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22"/>
    </row>
    <row r="7" spans="1:29" ht="221.25" x14ac:dyDescent="0.25">
      <c r="A7" s="55" t="s">
        <v>91</v>
      </c>
      <c r="B7" s="38" t="str">
        <f>A8</f>
        <v>Potencialização das vendas ao grande público</v>
      </c>
      <c r="C7" s="38" t="str">
        <f>A9</f>
        <v>Sistema Gerador de Apólices</v>
      </c>
      <c r="D7" s="38" t="str">
        <f>A10</f>
        <v>Treinamento Sistema Apólices</v>
      </c>
      <c r="E7" s="38" t="str">
        <f>A11</f>
        <v>Contratação de Pessoas</v>
      </c>
      <c r="F7" s="38" t="str">
        <f>A12</f>
        <v>Aluguel / Compra de Imoveis e Mobiliario</v>
      </c>
      <c r="G7" s="38" t="str">
        <f>A13</f>
        <v>Markenting Publicitário</v>
      </c>
      <c r="H7" s="38" t="str">
        <f>A14</f>
        <v>Patrocínio Atletas</v>
      </c>
      <c r="I7" s="38" t="str">
        <f>A14</f>
        <v>Patrocínio Atletas</v>
      </c>
      <c r="J7" s="38" t="str">
        <f>A16</f>
        <v xml:space="preserve">Aquisição de Seguradoras </v>
      </c>
      <c r="K7" s="38" t="str">
        <f>A17</f>
        <v xml:space="preserve">Fidelização de Cliente </v>
      </c>
      <c r="L7" s="38" t="str">
        <f>A18</f>
        <v>Expandir o número de filiais</v>
      </c>
      <c r="M7" s="38" t="str">
        <f>A19</f>
        <v>Cobrir a oferta do Concorrente</v>
      </c>
      <c r="N7" s="39" t="s">
        <v>181</v>
      </c>
      <c r="O7" s="56"/>
      <c r="P7" s="30" t="s">
        <v>93</v>
      </c>
      <c r="Q7" s="31" t="str">
        <f>B7</f>
        <v>Potencialização das vendas ao grande público</v>
      </c>
      <c r="R7" s="31" t="str">
        <f t="shared" ref="R7:AB7" si="0">C7</f>
        <v>Sistema Gerador de Apólices</v>
      </c>
      <c r="S7" s="31" t="str">
        <f t="shared" si="0"/>
        <v>Treinamento Sistema Apólices</v>
      </c>
      <c r="T7" s="31" t="str">
        <f t="shared" si="0"/>
        <v>Contratação de Pessoas</v>
      </c>
      <c r="U7" s="31" t="str">
        <f t="shared" si="0"/>
        <v>Aluguel / Compra de Imoveis e Mobiliario</v>
      </c>
      <c r="V7" s="31" t="str">
        <f t="shared" si="0"/>
        <v>Markenting Publicitário</v>
      </c>
      <c r="W7" s="31" t="str">
        <f t="shared" si="0"/>
        <v>Patrocínio Atletas</v>
      </c>
      <c r="X7" s="31" t="str">
        <f t="shared" si="0"/>
        <v>Patrocínio Atletas</v>
      </c>
      <c r="Y7" s="31" t="str">
        <f t="shared" si="0"/>
        <v xml:space="preserve">Aquisição de Seguradoras </v>
      </c>
      <c r="Z7" s="31" t="str">
        <f t="shared" si="0"/>
        <v xml:space="preserve">Fidelização de Cliente </v>
      </c>
      <c r="AA7" s="31" t="str">
        <f t="shared" si="0"/>
        <v>Expandir o número de filiais</v>
      </c>
      <c r="AB7" s="31" t="str">
        <f t="shared" si="0"/>
        <v>Cobrir a oferta do Concorrente</v>
      </c>
      <c r="AC7" s="57"/>
    </row>
    <row r="8" spans="1:29" x14ac:dyDescent="0.25">
      <c r="A8" s="58" t="str">
        <f>Seleção!B11</f>
        <v>Potencialização das vendas ao grande público</v>
      </c>
      <c r="B8" s="34"/>
      <c r="C8" s="35">
        <v>1</v>
      </c>
      <c r="D8" s="35">
        <v>1</v>
      </c>
      <c r="E8" s="35">
        <v>1</v>
      </c>
      <c r="F8" s="35">
        <v>1</v>
      </c>
      <c r="G8" s="35">
        <v>1</v>
      </c>
      <c r="H8" s="35">
        <v>1</v>
      </c>
      <c r="I8" s="35">
        <v>1</v>
      </c>
      <c r="J8" s="35">
        <v>1</v>
      </c>
      <c r="K8" s="35">
        <v>1</v>
      </c>
      <c r="L8" s="35">
        <v>1</v>
      </c>
      <c r="M8" s="35">
        <v>1</v>
      </c>
      <c r="N8" s="40">
        <f>SUM(B8:M8)</f>
        <v>11</v>
      </c>
      <c r="O8" s="56"/>
      <c r="P8" s="33" t="str">
        <f>A8</f>
        <v>Potencialização das vendas ao grande público</v>
      </c>
      <c r="Q8" s="34"/>
      <c r="R8" s="35">
        <v>1</v>
      </c>
      <c r="S8" s="35">
        <v>1</v>
      </c>
      <c r="T8" s="35">
        <v>1</v>
      </c>
      <c r="U8" s="35">
        <v>1</v>
      </c>
      <c r="V8" s="35">
        <v>1</v>
      </c>
      <c r="W8" s="35">
        <v>1</v>
      </c>
      <c r="X8" s="35">
        <v>1</v>
      </c>
      <c r="Y8" s="35">
        <v>1</v>
      </c>
      <c r="Z8" s="35">
        <v>1</v>
      </c>
      <c r="AA8" s="35">
        <v>1</v>
      </c>
      <c r="AB8" s="35">
        <v>1</v>
      </c>
      <c r="AC8" s="59">
        <f>SUM(Q8:AB8)</f>
        <v>11</v>
      </c>
    </row>
    <row r="9" spans="1:29" x14ac:dyDescent="0.25">
      <c r="A9" s="58" t="str">
        <f>Seleção!B12</f>
        <v>Sistema Gerador de Apólices</v>
      </c>
      <c r="B9" s="35">
        <v>1</v>
      </c>
      <c r="C9" s="34"/>
      <c r="D9" s="35">
        <v>1</v>
      </c>
      <c r="E9" s="35">
        <v>0</v>
      </c>
      <c r="F9" s="35">
        <v>1</v>
      </c>
      <c r="G9" s="35">
        <v>1</v>
      </c>
      <c r="H9" s="35">
        <v>1</v>
      </c>
      <c r="I9" s="35">
        <v>0</v>
      </c>
      <c r="J9" s="35">
        <v>1</v>
      </c>
      <c r="K9" s="35">
        <v>1</v>
      </c>
      <c r="L9" s="35">
        <v>1</v>
      </c>
      <c r="M9" s="35">
        <v>0</v>
      </c>
      <c r="N9" s="40">
        <f t="shared" ref="N9:N19" si="1">SUM(B9:M9)</f>
        <v>8</v>
      </c>
      <c r="O9" s="56"/>
      <c r="P9" s="33" t="str">
        <f t="shared" ref="P9:P19" si="2">A9</f>
        <v>Sistema Gerador de Apólices</v>
      </c>
      <c r="Q9" s="35">
        <v>1</v>
      </c>
      <c r="R9" s="34"/>
      <c r="S9" s="35">
        <v>1</v>
      </c>
      <c r="T9" s="35">
        <v>1</v>
      </c>
      <c r="U9" s="35">
        <v>1</v>
      </c>
      <c r="V9" s="35">
        <v>1</v>
      </c>
      <c r="W9" s="35">
        <v>1</v>
      </c>
      <c r="X9" s="35">
        <v>1</v>
      </c>
      <c r="Y9" s="35">
        <v>1</v>
      </c>
      <c r="Z9" s="35">
        <v>1</v>
      </c>
      <c r="AA9" s="35">
        <v>1</v>
      </c>
      <c r="AB9" s="35">
        <v>1</v>
      </c>
      <c r="AC9" s="59">
        <f t="shared" ref="AC9:AC19" si="3">SUM(Q9:AB9)</f>
        <v>11</v>
      </c>
    </row>
    <row r="10" spans="1:29" x14ac:dyDescent="0.25">
      <c r="A10" s="58" t="str">
        <f>Seleção!B13</f>
        <v>Treinamento Sistema Apólices</v>
      </c>
      <c r="B10" s="35">
        <v>1</v>
      </c>
      <c r="C10" s="35">
        <v>1</v>
      </c>
      <c r="D10" s="34"/>
      <c r="E10" s="35">
        <v>1</v>
      </c>
      <c r="F10" s="35">
        <v>0</v>
      </c>
      <c r="G10" s="35">
        <v>0</v>
      </c>
      <c r="H10" s="35">
        <v>1</v>
      </c>
      <c r="I10" s="35">
        <v>1</v>
      </c>
      <c r="J10" s="35">
        <v>0</v>
      </c>
      <c r="K10" s="35">
        <v>1</v>
      </c>
      <c r="L10" s="35">
        <v>1</v>
      </c>
      <c r="M10" s="35">
        <v>1</v>
      </c>
      <c r="N10" s="40">
        <f t="shared" si="1"/>
        <v>8</v>
      </c>
      <c r="O10" s="56"/>
      <c r="P10" s="33" t="str">
        <f t="shared" si="2"/>
        <v>Treinamento Sistema Apólices</v>
      </c>
      <c r="Q10" s="35">
        <v>0</v>
      </c>
      <c r="R10" s="35">
        <v>0</v>
      </c>
      <c r="S10" s="34"/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59">
        <f t="shared" si="3"/>
        <v>0</v>
      </c>
    </row>
    <row r="11" spans="1:29" x14ac:dyDescent="0.25">
      <c r="A11" s="58" t="str">
        <f>Seleção!B14</f>
        <v>Contratação de Pessoas</v>
      </c>
      <c r="B11" s="35">
        <v>0</v>
      </c>
      <c r="C11" s="35">
        <v>1</v>
      </c>
      <c r="D11" s="35">
        <v>0</v>
      </c>
      <c r="E11" s="34"/>
      <c r="F11" s="35">
        <v>1</v>
      </c>
      <c r="G11" s="35">
        <v>0</v>
      </c>
      <c r="H11" s="35">
        <v>0</v>
      </c>
      <c r="I11" s="35">
        <v>1</v>
      </c>
      <c r="J11" s="35">
        <v>1</v>
      </c>
      <c r="K11" s="35">
        <v>0</v>
      </c>
      <c r="L11" s="35">
        <v>1</v>
      </c>
      <c r="M11" s="35">
        <v>0</v>
      </c>
      <c r="N11" s="40">
        <f t="shared" si="1"/>
        <v>5</v>
      </c>
      <c r="O11" s="56"/>
      <c r="P11" s="33" t="str">
        <f t="shared" si="2"/>
        <v>Contratação de Pessoas</v>
      </c>
      <c r="Q11" s="35">
        <v>0</v>
      </c>
      <c r="R11" s="35">
        <v>0</v>
      </c>
      <c r="S11" s="35">
        <v>0</v>
      </c>
      <c r="T11" s="34"/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59">
        <f t="shared" si="3"/>
        <v>0</v>
      </c>
    </row>
    <row r="12" spans="1:29" x14ac:dyDescent="0.25">
      <c r="A12" s="58" t="str">
        <f>Seleção!B15</f>
        <v>Aluguel / Compra de Imoveis e Mobiliario</v>
      </c>
      <c r="B12" s="35">
        <v>1</v>
      </c>
      <c r="C12" s="35">
        <v>1</v>
      </c>
      <c r="D12" s="35">
        <v>1</v>
      </c>
      <c r="E12" s="35">
        <v>1</v>
      </c>
      <c r="F12" s="34"/>
      <c r="G12" s="35">
        <v>1</v>
      </c>
      <c r="H12" s="35">
        <v>1</v>
      </c>
      <c r="I12" s="35">
        <v>1</v>
      </c>
      <c r="J12" s="35">
        <v>1</v>
      </c>
      <c r="K12" s="35">
        <v>1</v>
      </c>
      <c r="L12" s="35">
        <v>1</v>
      </c>
      <c r="M12" s="35">
        <v>1</v>
      </c>
      <c r="N12" s="40">
        <f t="shared" si="1"/>
        <v>11</v>
      </c>
      <c r="O12" s="56"/>
      <c r="P12" s="33" t="str">
        <f t="shared" si="2"/>
        <v>Aluguel / Compra de Imoveis e Mobiliario</v>
      </c>
      <c r="Q12" s="35">
        <v>1</v>
      </c>
      <c r="R12" s="35">
        <v>1</v>
      </c>
      <c r="S12" s="35">
        <v>0</v>
      </c>
      <c r="T12" s="35">
        <v>1</v>
      </c>
      <c r="U12" s="34"/>
      <c r="V12" s="35">
        <v>1</v>
      </c>
      <c r="W12" s="35">
        <v>1</v>
      </c>
      <c r="X12" s="35">
        <v>0</v>
      </c>
      <c r="Y12" s="35">
        <v>1</v>
      </c>
      <c r="Z12" s="35">
        <v>0</v>
      </c>
      <c r="AA12" s="35">
        <v>1</v>
      </c>
      <c r="AB12" s="35">
        <v>0</v>
      </c>
      <c r="AC12" s="59">
        <f t="shared" si="3"/>
        <v>7</v>
      </c>
    </row>
    <row r="13" spans="1:29" x14ac:dyDescent="0.25">
      <c r="A13" s="58" t="str">
        <f>Seleção!B16</f>
        <v>Markenting Publicitário</v>
      </c>
      <c r="B13" s="35">
        <v>0</v>
      </c>
      <c r="C13" s="35">
        <v>1</v>
      </c>
      <c r="D13" s="35">
        <v>1</v>
      </c>
      <c r="E13" s="35">
        <v>0</v>
      </c>
      <c r="F13" s="35">
        <v>1</v>
      </c>
      <c r="G13" s="34"/>
      <c r="H13" s="35">
        <v>0</v>
      </c>
      <c r="I13" s="35">
        <v>0</v>
      </c>
      <c r="J13" s="35">
        <v>1</v>
      </c>
      <c r="K13" s="35">
        <v>1</v>
      </c>
      <c r="L13" s="35">
        <v>0</v>
      </c>
      <c r="M13" s="35">
        <v>0</v>
      </c>
      <c r="N13" s="40">
        <f t="shared" si="1"/>
        <v>5</v>
      </c>
      <c r="O13" s="56"/>
      <c r="P13" s="33" t="str">
        <f t="shared" si="2"/>
        <v>Markenting Publicitário</v>
      </c>
      <c r="Q13" s="35">
        <v>1</v>
      </c>
      <c r="R13" s="35">
        <v>0</v>
      </c>
      <c r="S13" s="35">
        <v>0</v>
      </c>
      <c r="T13" s="35">
        <v>1</v>
      </c>
      <c r="U13" s="35">
        <v>1</v>
      </c>
      <c r="V13" s="34"/>
      <c r="W13" s="35">
        <v>1</v>
      </c>
      <c r="X13" s="35">
        <v>0</v>
      </c>
      <c r="Y13" s="35">
        <v>1</v>
      </c>
      <c r="Z13" s="35">
        <v>1</v>
      </c>
      <c r="AA13" s="35">
        <v>1</v>
      </c>
      <c r="AB13" s="35">
        <v>0</v>
      </c>
      <c r="AC13" s="59">
        <f t="shared" si="3"/>
        <v>7</v>
      </c>
    </row>
    <row r="14" spans="1:29" x14ac:dyDescent="0.25">
      <c r="A14" s="58" t="str">
        <f>Seleção!B17</f>
        <v>Patrocínio Atletas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1</v>
      </c>
      <c r="H14" s="34"/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40">
        <f t="shared" si="1"/>
        <v>1</v>
      </c>
      <c r="O14" s="56"/>
      <c r="P14" s="33" t="str">
        <f t="shared" si="2"/>
        <v>Patrocínio Atletas</v>
      </c>
      <c r="Q14" s="35">
        <v>1</v>
      </c>
      <c r="R14" s="35">
        <v>1</v>
      </c>
      <c r="S14" s="35">
        <v>0</v>
      </c>
      <c r="T14" s="35">
        <v>1</v>
      </c>
      <c r="U14" s="35">
        <v>1</v>
      </c>
      <c r="V14" s="35">
        <v>1</v>
      </c>
      <c r="W14" s="34"/>
      <c r="X14" s="35">
        <v>1</v>
      </c>
      <c r="Y14" s="35">
        <v>1</v>
      </c>
      <c r="Z14" s="35">
        <v>1</v>
      </c>
      <c r="AA14" s="35">
        <v>0</v>
      </c>
      <c r="AB14" s="35">
        <v>0</v>
      </c>
      <c r="AC14" s="59">
        <f t="shared" si="3"/>
        <v>8</v>
      </c>
    </row>
    <row r="15" spans="1:29" x14ac:dyDescent="0.25">
      <c r="A15" s="58" t="str">
        <f>Seleção!B18</f>
        <v>Patrocinio Clube de Futebol</v>
      </c>
      <c r="B15" s="35">
        <v>1</v>
      </c>
      <c r="C15" s="35">
        <v>1</v>
      </c>
      <c r="D15" s="35">
        <v>1</v>
      </c>
      <c r="E15" s="35">
        <v>0</v>
      </c>
      <c r="F15" s="35">
        <v>0</v>
      </c>
      <c r="G15" s="35">
        <v>1</v>
      </c>
      <c r="H15" s="35">
        <v>1</v>
      </c>
      <c r="I15" s="34"/>
      <c r="J15" s="35">
        <v>1</v>
      </c>
      <c r="K15" s="35">
        <v>0</v>
      </c>
      <c r="L15" s="35">
        <v>0</v>
      </c>
      <c r="M15" s="35">
        <v>1</v>
      </c>
      <c r="N15" s="40">
        <f t="shared" si="1"/>
        <v>7</v>
      </c>
      <c r="O15" s="56"/>
      <c r="P15" s="33" t="str">
        <f t="shared" si="2"/>
        <v>Patrocinio Clube de Futebol</v>
      </c>
      <c r="Q15" s="35">
        <v>1</v>
      </c>
      <c r="R15" s="35">
        <v>0</v>
      </c>
      <c r="S15" s="35">
        <v>1</v>
      </c>
      <c r="T15" s="35">
        <v>0</v>
      </c>
      <c r="U15" s="35">
        <v>1</v>
      </c>
      <c r="V15" s="35">
        <v>0</v>
      </c>
      <c r="W15" s="35">
        <v>1</v>
      </c>
      <c r="X15" s="34"/>
      <c r="Y15" s="35">
        <v>0</v>
      </c>
      <c r="Z15" s="35">
        <v>0</v>
      </c>
      <c r="AA15" s="35">
        <v>1</v>
      </c>
      <c r="AB15" s="35">
        <v>1</v>
      </c>
      <c r="AC15" s="59">
        <f t="shared" si="3"/>
        <v>6</v>
      </c>
    </row>
    <row r="16" spans="1:29" x14ac:dyDescent="0.25">
      <c r="A16" s="58" t="str">
        <f>Seleção!B19</f>
        <v xml:space="preserve">Aquisição de Seguradoras </v>
      </c>
      <c r="B16" s="35">
        <v>1</v>
      </c>
      <c r="C16" s="35">
        <v>1</v>
      </c>
      <c r="D16" s="35">
        <v>1</v>
      </c>
      <c r="E16" s="35">
        <v>1</v>
      </c>
      <c r="F16" s="35">
        <v>1</v>
      </c>
      <c r="G16" s="35">
        <v>1</v>
      </c>
      <c r="H16" s="35">
        <v>1</v>
      </c>
      <c r="I16" s="35">
        <v>1</v>
      </c>
      <c r="J16" s="34"/>
      <c r="K16" s="35">
        <v>1</v>
      </c>
      <c r="L16" s="35">
        <v>1</v>
      </c>
      <c r="M16" s="35">
        <v>1</v>
      </c>
      <c r="N16" s="40">
        <f t="shared" si="1"/>
        <v>11</v>
      </c>
      <c r="O16" s="56"/>
      <c r="P16" s="33" t="str">
        <f t="shared" si="2"/>
        <v xml:space="preserve">Aquisição de Seguradoras </v>
      </c>
      <c r="Q16" s="35">
        <v>0</v>
      </c>
      <c r="R16" s="35">
        <v>1</v>
      </c>
      <c r="S16" s="35">
        <v>0</v>
      </c>
      <c r="T16" s="35">
        <v>1</v>
      </c>
      <c r="U16" s="35">
        <v>0</v>
      </c>
      <c r="V16" s="35">
        <v>0</v>
      </c>
      <c r="W16" s="35">
        <v>1</v>
      </c>
      <c r="X16" s="35">
        <v>1</v>
      </c>
      <c r="Y16" s="34"/>
      <c r="Z16" s="35">
        <v>1</v>
      </c>
      <c r="AA16" s="35">
        <v>1</v>
      </c>
      <c r="AB16" s="35">
        <v>0</v>
      </c>
      <c r="AC16" s="59">
        <f t="shared" si="3"/>
        <v>6</v>
      </c>
    </row>
    <row r="17" spans="1:29" x14ac:dyDescent="0.25">
      <c r="A17" s="58" t="str">
        <f>Seleção!B20</f>
        <v xml:space="preserve">Fidelização de Cliente </v>
      </c>
      <c r="B17" s="35">
        <v>1</v>
      </c>
      <c r="C17" s="35">
        <v>0</v>
      </c>
      <c r="D17" s="35">
        <v>0</v>
      </c>
      <c r="E17" s="35">
        <v>1</v>
      </c>
      <c r="F17" s="35">
        <v>1</v>
      </c>
      <c r="G17" s="35">
        <v>0</v>
      </c>
      <c r="H17" s="35">
        <v>1</v>
      </c>
      <c r="I17" s="35">
        <v>1</v>
      </c>
      <c r="J17" s="35">
        <v>0</v>
      </c>
      <c r="K17" s="34"/>
      <c r="L17" s="35"/>
      <c r="M17" s="35"/>
      <c r="N17" s="40">
        <f t="shared" si="1"/>
        <v>5</v>
      </c>
      <c r="O17" s="56"/>
      <c r="P17" s="33" t="str">
        <f t="shared" si="2"/>
        <v xml:space="preserve">Fidelização de Cliente </v>
      </c>
      <c r="Q17" s="35">
        <v>1</v>
      </c>
      <c r="R17" s="35">
        <v>1</v>
      </c>
      <c r="S17" s="35">
        <v>0</v>
      </c>
      <c r="T17" s="35">
        <v>0</v>
      </c>
      <c r="U17" s="35">
        <v>1</v>
      </c>
      <c r="V17" s="35">
        <v>1</v>
      </c>
      <c r="W17" s="35">
        <v>0</v>
      </c>
      <c r="X17" s="35">
        <v>0</v>
      </c>
      <c r="Y17" s="35">
        <v>1</v>
      </c>
      <c r="Z17" s="34"/>
      <c r="AA17" s="35">
        <v>1</v>
      </c>
      <c r="AB17" s="35">
        <v>0</v>
      </c>
      <c r="AC17" s="59">
        <f t="shared" si="3"/>
        <v>6</v>
      </c>
    </row>
    <row r="18" spans="1:29" x14ac:dyDescent="0.25">
      <c r="A18" s="58" t="str">
        <f>Seleção!B21</f>
        <v>Expandir o número de filiais</v>
      </c>
      <c r="B18" s="35">
        <v>0</v>
      </c>
      <c r="C18" s="35">
        <v>1</v>
      </c>
      <c r="D18" s="35">
        <v>1</v>
      </c>
      <c r="E18" s="35">
        <v>0</v>
      </c>
      <c r="F18" s="35">
        <v>0</v>
      </c>
      <c r="G18" s="35">
        <v>1</v>
      </c>
      <c r="H18" s="35">
        <v>0</v>
      </c>
      <c r="I18" s="35">
        <v>0</v>
      </c>
      <c r="J18" s="35">
        <v>0</v>
      </c>
      <c r="K18" s="35">
        <v>1</v>
      </c>
      <c r="L18" s="34"/>
      <c r="M18" s="35">
        <v>1</v>
      </c>
      <c r="N18" s="40">
        <f t="shared" si="1"/>
        <v>5</v>
      </c>
      <c r="O18" s="56"/>
      <c r="P18" s="33" t="str">
        <f t="shared" si="2"/>
        <v>Expandir o número de filiais</v>
      </c>
      <c r="Q18" s="35">
        <v>1</v>
      </c>
      <c r="R18" s="35">
        <v>0</v>
      </c>
      <c r="S18" s="35">
        <v>1</v>
      </c>
      <c r="T18" s="35"/>
      <c r="U18" s="35">
        <v>1</v>
      </c>
      <c r="V18" s="35">
        <v>0</v>
      </c>
      <c r="W18" s="35">
        <v>1</v>
      </c>
      <c r="X18" s="35">
        <v>1</v>
      </c>
      <c r="Y18" s="35">
        <v>1</v>
      </c>
      <c r="Z18" s="35">
        <v>0</v>
      </c>
      <c r="AA18" s="34"/>
      <c r="AB18" s="35">
        <v>1</v>
      </c>
      <c r="AC18" s="59">
        <f t="shared" si="3"/>
        <v>7</v>
      </c>
    </row>
    <row r="19" spans="1:29" x14ac:dyDescent="0.25">
      <c r="A19" s="58" t="str">
        <f>Seleção!B22</f>
        <v>Cobrir a oferta do Concorrente</v>
      </c>
      <c r="B19" s="35">
        <v>1</v>
      </c>
      <c r="C19" s="35">
        <v>1</v>
      </c>
      <c r="D19" s="35">
        <v>1</v>
      </c>
      <c r="E19" s="35">
        <v>1</v>
      </c>
      <c r="F19" s="35">
        <v>1</v>
      </c>
      <c r="G19" s="35">
        <v>1</v>
      </c>
      <c r="H19" s="35">
        <v>1</v>
      </c>
      <c r="I19" s="35">
        <v>0</v>
      </c>
      <c r="J19" s="35">
        <v>0</v>
      </c>
      <c r="K19" s="35">
        <v>1</v>
      </c>
      <c r="L19" s="35">
        <v>0</v>
      </c>
      <c r="M19" s="34"/>
      <c r="N19" s="40">
        <f t="shared" si="1"/>
        <v>8</v>
      </c>
      <c r="O19" s="56"/>
      <c r="P19" s="33" t="str">
        <f t="shared" si="2"/>
        <v>Cobrir a oferta do Concorrente</v>
      </c>
      <c r="Q19" s="35">
        <v>0</v>
      </c>
      <c r="R19" s="35">
        <v>1</v>
      </c>
      <c r="S19" s="35">
        <v>1</v>
      </c>
      <c r="T19" s="35">
        <v>1</v>
      </c>
      <c r="U19" s="35">
        <v>0</v>
      </c>
      <c r="V19" s="35">
        <v>1</v>
      </c>
      <c r="W19" s="35">
        <v>0</v>
      </c>
      <c r="X19" s="35">
        <v>1</v>
      </c>
      <c r="Y19" s="35">
        <v>1</v>
      </c>
      <c r="Z19" s="35">
        <v>1</v>
      </c>
      <c r="AA19" s="35">
        <v>1</v>
      </c>
      <c r="AB19" s="34"/>
      <c r="AC19" s="59">
        <f t="shared" si="3"/>
        <v>8</v>
      </c>
    </row>
    <row r="20" spans="1:29" x14ac:dyDescent="0.25">
      <c r="A20" s="60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7"/>
      <c r="O20" s="56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61"/>
    </row>
    <row r="21" spans="1:29" ht="201" customHeight="1" x14ac:dyDescent="0.25">
      <c r="A21" s="63" t="s">
        <v>11</v>
      </c>
      <c r="B21" s="31" t="str">
        <f>B7</f>
        <v>Potencialização das vendas ao grande público</v>
      </c>
      <c r="C21" s="31" t="str">
        <f t="shared" ref="C21:M21" si="4">C7</f>
        <v>Sistema Gerador de Apólices</v>
      </c>
      <c r="D21" s="31" t="str">
        <f t="shared" si="4"/>
        <v>Treinamento Sistema Apólices</v>
      </c>
      <c r="E21" s="31" t="str">
        <f t="shared" si="4"/>
        <v>Contratação de Pessoas</v>
      </c>
      <c r="F21" s="31" t="str">
        <f t="shared" si="4"/>
        <v>Aluguel / Compra de Imoveis e Mobiliario</v>
      </c>
      <c r="G21" s="31" t="str">
        <f t="shared" si="4"/>
        <v>Markenting Publicitário</v>
      </c>
      <c r="H21" s="31" t="str">
        <f t="shared" si="4"/>
        <v>Patrocínio Atletas</v>
      </c>
      <c r="I21" s="31" t="str">
        <f t="shared" si="4"/>
        <v>Patrocínio Atletas</v>
      </c>
      <c r="J21" s="31" t="str">
        <f t="shared" si="4"/>
        <v xml:space="preserve">Aquisição de Seguradoras </v>
      </c>
      <c r="K21" s="31" t="str">
        <f t="shared" si="4"/>
        <v xml:space="preserve">Fidelização de Cliente </v>
      </c>
      <c r="L21" s="31" t="str">
        <f t="shared" si="4"/>
        <v>Expandir o número de filiais</v>
      </c>
      <c r="M21" s="31" t="str">
        <f t="shared" si="4"/>
        <v>Cobrir a oferta do Concorrente</v>
      </c>
      <c r="N21" s="39"/>
      <c r="O21" s="56"/>
      <c r="P21" s="30" t="s">
        <v>98</v>
      </c>
      <c r="Q21" s="31" t="str">
        <f>B21</f>
        <v>Potencialização das vendas ao grande público</v>
      </c>
      <c r="R21" s="31" t="str">
        <f t="shared" ref="R21:AB21" si="5">C21</f>
        <v>Sistema Gerador de Apólices</v>
      </c>
      <c r="S21" s="31" t="str">
        <f t="shared" si="5"/>
        <v>Treinamento Sistema Apólices</v>
      </c>
      <c r="T21" s="31" t="str">
        <f t="shared" si="5"/>
        <v>Contratação de Pessoas</v>
      </c>
      <c r="U21" s="31" t="str">
        <f t="shared" si="5"/>
        <v>Aluguel / Compra de Imoveis e Mobiliario</v>
      </c>
      <c r="V21" s="31" t="str">
        <f t="shared" si="5"/>
        <v>Markenting Publicitário</v>
      </c>
      <c r="W21" s="31" t="str">
        <f t="shared" si="5"/>
        <v>Patrocínio Atletas</v>
      </c>
      <c r="X21" s="31" t="str">
        <f t="shared" si="5"/>
        <v>Patrocínio Atletas</v>
      </c>
      <c r="Y21" s="31" t="str">
        <f t="shared" si="5"/>
        <v xml:space="preserve">Aquisição de Seguradoras </v>
      </c>
      <c r="Z21" s="31" t="str">
        <f t="shared" si="5"/>
        <v xml:space="preserve">Fidelização de Cliente </v>
      </c>
      <c r="AA21" s="31" t="str">
        <f t="shared" si="5"/>
        <v>Expandir o número de filiais</v>
      </c>
      <c r="AB21" s="31" t="str">
        <f t="shared" si="5"/>
        <v>Cobrir a oferta do Concorrente</v>
      </c>
      <c r="AC21" s="57"/>
    </row>
    <row r="22" spans="1:29" x14ac:dyDescent="0.25">
      <c r="A22" s="58" t="str">
        <f>A8</f>
        <v>Potencialização das vendas ao grande público</v>
      </c>
      <c r="B22" s="34"/>
      <c r="C22" s="35">
        <v>1</v>
      </c>
      <c r="D22" s="35">
        <v>1</v>
      </c>
      <c r="E22" s="35">
        <v>1</v>
      </c>
      <c r="F22" s="35">
        <v>1</v>
      </c>
      <c r="G22" s="35">
        <v>1</v>
      </c>
      <c r="H22" s="35">
        <v>1</v>
      </c>
      <c r="I22" s="35">
        <v>1</v>
      </c>
      <c r="J22" s="35">
        <v>1</v>
      </c>
      <c r="K22" s="35">
        <v>1</v>
      </c>
      <c r="L22" s="35">
        <v>0</v>
      </c>
      <c r="M22" s="35">
        <v>1</v>
      </c>
      <c r="N22" s="40">
        <f>SUM(B22:M22)</f>
        <v>10</v>
      </c>
      <c r="O22" s="56"/>
      <c r="P22" s="33" t="str">
        <f>A22</f>
        <v>Potencialização das vendas ao grande público</v>
      </c>
      <c r="Q22" s="34"/>
      <c r="R22" s="35">
        <v>1</v>
      </c>
      <c r="S22" s="35">
        <v>1</v>
      </c>
      <c r="T22" s="35">
        <v>1</v>
      </c>
      <c r="U22" s="35">
        <v>0</v>
      </c>
      <c r="V22" s="35">
        <v>1</v>
      </c>
      <c r="W22" s="35">
        <v>1</v>
      </c>
      <c r="X22" s="35">
        <v>1</v>
      </c>
      <c r="Y22" s="35">
        <v>1</v>
      </c>
      <c r="Z22" s="35">
        <v>1</v>
      </c>
      <c r="AA22" s="35">
        <v>1</v>
      </c>
      <c r="AB22" s="35">
        <v>1</v>
      </c>
      <c r="AC22" s="59">
        <f>SUM(Q22:AB22)</f>
        <v>10</v>
      </c>
    </row>
    <row r="23" spans="1:29" x14ac:dyDescent="0.25">
      <c r="A23" s="58" t="str">
        <f t="shared" ref="A23:A33" si="6">A9</f>
        <v>Sistema Gerador de Apólices</v>
      </c>
      <c r="B23" s="35">
        <v>1</v>
      </c>
      <c r="C23" s="34"/>
      <c r="D23" s="35">
        <v>1</v>
      </c>
      <c r="E23" s="35">
        <v>0</v>
      </c>
      <c r="F23" s="35">
        <v>1</v>
      </c>
      <c r="G23" s="35">
        <v>1</v>
      </c>
      <c r="H23" s="35">
        <v>1</v>
      </c>
      <c r="I23" s="35">
        <v>0</v>
      </c>
      <c r="J23" s="35">
        <v>1</v>
      </c>
      <c r="K23" s="35">
        <v>1</v>
      </c>
      <c r="L23" s="35">
        <v>1</v>
      </c>
      <c r="M23" s="35">
        <v>0</v>
      </c>
      <c r="N23" s="40">
        <f t="shared" ref="N23:N33" si="7">SUM(B23:M23)</f>
        <v>8</v>
      </c>
      <c r="O23" s="56"/>
      <c r="P23" s="33" t="str">
        <f t="shared" ref="P23:P33" si="8">A23</f>
        <v>Sistema Gerador de Apólices</v>
      </c>
      <c r="Q23" s="35">
        <v>1</v>
      </c>
      <c r="R23" s="34"/>
      <c r="S23" s="35">
        <v>1</v>
      </c>
      <c r="T23" s="35">
        <v>0</v>
      </c>
      <c r="U23" s="35">
        <v>1</v>
      </c>
      <c r="V23" s="35">
        <v>1</v>
      </c>
      <c r="W23" s="35">
        <v>1</v>
      </c>
      <c r="X23" s="35">
        <v>0</v>
      </c>
      <c r="Y23" s="35">
        <v>1</v>
      </c>
      <c r="Z23" s="35">
        <v>1</v>
      </c>
      <c r="AA23" s="35">
        <v>1</v>
      </c>
      <c r="AB23" s="35">
        <v>0</v>
      </c>
      <c r="AC23" s="59">
        <f t="shared" ref="AC23:AC33" si="9">SUM(Q23:AB23)</f>
        <v>8</v>
      </c>
    </row>
    <row r="24" spans="1:29" x14ac:dyDescent="0.25">
      <c r="A24" s="58" t="str">
        <f t="shared" si="6"/>
        <v>Treinamento Sistema Apólices</v>
      </c>
      <c r="B24" s="35">
        <v>1</v>
      </c>
      <c r="C24" s="35">
        <v>1</v>
      </c>
      <c r="D24" s="34"/>
      <c r="E24" s="35">
        <v>1</v>
      </c>
      <c r="F24" s="35">
        <v>0</v>
      </c>
      <c r="G24" s="35">
        <v>0</v>
      </c>
      <c r="H24" s="35">
        <v>1</v>
      </c>
      <c r="I24" s="35">
        <v>1</v>
      </c>
      <c r="J24" s="35">
        <v>0</v>
      </c>
      <c r="K24" s="35">
        <v>1</v>
      </c>
      <c r="L24" s="35">
        <v>1</v>
      </c>
      <c r="M24" s="35">
        <v>1</v>
      </c>
      <c r="N24" s="40">
        <f t="shared" si="7"/>
        <v>8</v>
      </c>
      <c r="O24" s="56"/>
      <c r="P24" s="33" t="str">
        <f t="shared" si="8"/>
        <v>Treinamento Sistema Apólices</v>
      </c>
      <c r="Q24" s="35">
        <v>1</v>
      </c>
      <c r="R24" s="35">
        <v>1</v>
      </c>
      <c r="S24" s="34"/>
      <c r="T24" s="35">
        <v>1</v>
      </c>
      <c r="U24" s="35">
        <v>0</v>
      </c>
      <c r="V24" s="35">
        <v>0</v>
      </c>
      <c r="W24" s="35">
        <v>1</v>
      </c>
      <c r="X24" s="35">
        <v>1</v>
      </c>
      <c r="Y24" s="35">
        <v>0</v>
      </c>
      <c r="Z24" s="35">
        <v>1</v>
      </c>
      <c r="AA24" s="35">
        <v>1</v>
      </c>
      <c r="AB24" s="35">
        <v>1</v>
      </c>
      <c r="AC24" s="59">
        <f t="shared" si="9"/>
        <v>8</v>
      </c>
    </row>
    <row r="25" spans="1:29" x14ac:dyDescent="0.25">
      <c r="A25" s="58" t="str">
        <f t="shared" si="6"/>
        <v>Contratação de Pessoas</v>
      </c>
      <c r="B25" s="35">
        <v>0</v>
      </c>
      <c r="C25" s="35">
        <v>1</v>
      </c>
      <c r="D25" s="35">
        <v>0</v>
      </c>
      <c r="E25" s="34"/>
      <c r="F25" s="35">
        <v>1</v>
      </c>
      <c r="G25" s="35">
        <v>0</v>
      </c>
      <c r="H25" s="35">
        <v>0</v>
      </c>
      <c r="I25" s="35">
        <v>1</v>
      </c>
      <c r="J25" s="35">
        <v>1</v>
      </c>
      <c r="K25" s="35">
        <v>0</v>
      </c>
      <c r="L25" s="35">
        <v>1</v>
      </c>
      <c r="M25" s="35">
        <v>0</v>
      </c>
      <c r="N25" s="40">
        <f t="shared" si="7"/>
        <v>5</v>
      </c>
      <c r="O25" s="56"/>
      <c r="P25" s="33" t="str">
        <f t="shared" si="8"/>
        <v>Contratação de Pessoas</v>
      </c>
      <c r="Q25" s="35">
        <v>0</v>
      </c>
      <c r="R25" s="35">
        <v>1</v>
      </c>
      <c r="S25" s="35">
        <v>0</v>
      </c>
      <c r="T25" s="34"/>
      <c r="U25" s="35">
        <v>1</v>
      </c>
      <c r="V25" s="35">
        <v>0</v>
      </c>
      <c r="W25" s="35">
        <v>0</v>
      </c>
      <c r="X25" s="35">
        <v>1</v>
      </c>
      <c r="Y25" s="35">
        <v>1</v>
      </c>
      <c r="Z25" s="35">
        <v>0</v>
      </c>
      <c r="AA25" s="35">
        <v>1</v>
      </c>
      <c r="AB25" s="35">
        <v>0</v>
      </c>
      <c r="AC25" s="59">
        <f t="shared" si="9"/>
        <v>5</v>
      </c>
    </row>
    <row r="26" spans="1:29" x14ac:dyDescent="0.25">
      <c r="A26" s="58" t="str">
        <f t="shared" si="6"/>
        <v>Aluguel / Compra de Imoveis e Mobiliario</v>
      </c>
      <c r="B26" s="35">
        <v>1</v>
      </c>
      <c r="C26" s="35">
        <v>1</v>
      </c>
      <c r="D26" s="35">
        <v>1</v>
      </c>
      <c r="E26" s="35">
        <v>1</v>
      </c>
      <c r="F26" s="34"/>
      <c r="G26" s="35">
        <v>1</v>
      </c>
      <c r="H26" s="35">
        <v>1</v>
      </c>
      <c r="I26" s="35">
        <v>1</v>
      </c>
      <c r="J26" s="35">
        <v>1</v>
      </c>
      <c r="K26" s="35">
        <v>1</v>
      </c>
      <c r="L26" s="35">
        <v>1</v>
      </c>
      <c r="M26" s="35">
        <v>1</v>
      </c>
      <c r="N26" s="40">
        <f t="shared" si="7"/>
        <v>11</v>
      </c>
      <c r="O26" s="56"/>
      <c r="P26" s="33" t="str">
        <f t="shared" si="8"/>
        <v>Aluguel / Compra de Imoveis e Mobiliario</v>
      </c>
      <c r="Q26" s="35">
        <v>1</v>
      </c>
      <c r="R26" s="35">
        <v>1</v>
      </c>
      <c r="S26" s="35">
        <v>1</v>
      </c>
      <c r="T26" s="35">
        <v>1</v>
      </c>
      <c r="U26" s="34"/>
      <c r="V26" s="35">
        <v>1</v>
      </c>
      <c r="W26" s="35">
        <v>1</v>
      </c>
      <c r="X26" s="35">
        <v>1</v>
      </c>
      <c r="Y26" s="35">
        <v>1</v>
      </c>
      <c r="Z26" s="35">
        <v>1</v>
      </c>
      <c r="AA26" s="35">
        <v>1</v>
      </c>
      <c r="AB26" s="35">
        <v>1</v>
      </c>
      <c r="AC26" s="59">
        <f t="shared" si="9"/>
        <v>11</v>
      </c>
    </row>
    <row r="27" spans="1:29" x14ac:dyDescent="0.25">
      <c r="A27" s="58" t="str">
        <f t="shared" si="6"/>
        <v>Markenting Publicitário</v>
      </c>
      <c r="B27" s="35">
        <v>0</v>
      </c>
      <c r="C27" s="35">
        <v>1</v>
      </c>
      <c r="D27" s="35">
        <v>1</v>
      </c>
      <c r="E27" s="35">
        <v>0</v>
      </c>
      <c r="F27" s="35">
        <v>1</v>
      </c>
      <c r="G27" s="34"/>
      <c r="H27" s="35">
        <v>0</v>
      </c>
      <c r="I27" s="35">
        <v>0</v>
      </c>
      <c r="J27" s="35">
        <v>1</v>
      </c>
      <c r="K27" s="35">
        <v>1</v>
      </c>
      <c r="L27" s="35">
        <v>0</v>
      </c>
      <c r="M27" s="35">
        <v>0</v>
      </c>
      <c r="N27" s="40">
        <f t="shared" si="7"/>
        <v>5</v>
      </c>
      <c r="O27" s="56"/>
      <c r="P27" s="33" t="str">
        <f t="shared" si="8"/>
        <v>Markenting Publicitário</v>
      </c>
      <c r="Q27" s="35">
        <v>0</v>
      </c>
      <c r="R27" s="35">
        <v>1</v>
      </c>
      <c r="S27" s="35">
        <v>1</v>
      </c>
      <c r="T27" s="35">
        <v>0</v>
      </c>
      <c r="U27" s="35">
        <v>1</v>
      </c>
      <c r="V27" s="34"/>
      <c r="W27" s="35">
        <v>0</v>
      </c>
      <c r="X27" s="35">
        <v>0</v>
      </c>
      <c r="Y27" s="35">
        <v>1</v>
      </c>
      <c r="Z27" s="35">
        <v>1</v>
      </c>
      <c r="AA27" s="35">
        <v>0</v>
      </c>
      <c r="AB27" s="35">
        <v>0</v>
      </c>
      <c r="AC27" s="59">
        <f t="shared" si="9"/>
        <v>5</v>
      </c>
    </row>
    <row r="28" spans="1:29" x14ac:dyDescent="0.25">
      <c r="A28" s="58" t="str">
        <f t="shared" si="6"/>
        <v>Patrocínio Atletas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1</v>
      </c>
      <c r="H28" s="34"/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40">
        <f t="shared" si="7"/>
        <v>1</v>
      </c>
      <c r="O28" s="56"/>
      <c r="P28" s="33" t="str">
        <f t="shared" si="8"/>
        <v>Patrocínio Atletas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1</v>
      </c>
      <c r="W28" s="34"/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59">
        <f t="shared" si="9"/>
        <v>1</v>
      </c>
    </row>
    <row r="29" spans="1:29" x14ac:dyDescent="0.25">
      <c r="A29" s="58" t="str">
        <f t="shared" si="6"/>
        <v>Patrocinio Clube de Futebol</v>
      </c>
      <c r="B29" s="35">
        <v>1</v>
      </c>
      <c r="C29" s="35">
        <v>1</v>
      </c>
      <c r="D29" s="35">
        <v>1</v>
      </c>
      <c r="E29" s="35">
        <v>0</v>
      </c>
      <c r="F29" s="35">
        <v>0</v>
      </c>
      <c r="G29" s="35">
        <v>1</v>
      </c>
      <c r="H29" s="35">
        <v>1</v>
      </c>
      <c r="I29" s="34"/>
      <c r="J29" s="35">
        <v>1</v>
      </c>
      <c r="K29" s="35">
        <v>0</v>
      </c>
      <c r="L29" s="35">
        <v>0</v>
      </c>
      <c r="M29" s="35">
        <v>1</v>
      </c>
      <c r="N29" s="40">
        <f t="shared" si="7"/>
        <v>7</v>
      </c>
      <c r="O29" s="56"/>
      <c r="P29" s="33" t="str">
        <f t="shared" si="8"/>
        <v>Patrocinio Clube de Futebol</v>
      </c>
      <c r="Q29" s="35">
        <v>1</v>
      </c>
      <c r="R29" s="35">
        <v>1</v>
      </c>
      <c r="S29" s="35">
        <v>1</v>
      </c>
      <c r="T29" s="35">
        <v>0</v>
      </c>
      <c r="U29" s="35">
        <v>0</v>
      </c>
      <c r="V29" s="35">
        <v>1</v>
      </c>
      <c r="W29" s="35">
        <v>1</v>
      </c>
      <c r="X29" s="34"/>
      <c r="Y29" s="35">
        <v>1</v>
      </c>
      <c r="Z29" s="35">
        <v>0</v>
      </c>
      <c r="AA29" s="35">
        <v>0</v>
      </c>
      <c r="AB29" s="35">
        <v>1</v>
      </c>
      <c r="AC29" s="59">
        <f t="shared" si="9"/>
        <v>7</v>
      </c>
    </row>
    <row r="30" spans="1:29" x14ac:dyDescent="0.25">
      <c r="A30" s="58" t="str">
        <f t="shared" si="6"/>
        <v xml:space="preserve">Aquisição de Seguradoras </v>
      </c>
      <c r="B30" s="35">
        <v>1</v>
      </c>
      <c r="C30" s="35">
        <v>1</v>
      </c>
      <c r="D30" s="35">
        <v>1</v>
      </c>
      <c r="E30" s="35">
        <v>1</v>
      </c>
      <c r="F30" s="35">
        <v>1</v>
      </c>
      <c r="G30" s="35">
        <v>1</v>
      </c>
      <c r="H30" s="35">
        <v>1</v>
      </c>
      <c r="I30" s="35">
        <v>1</v>
      </c>
      <c r="J30" s="34"/>
      <c r="K30" s="35">
        <v>1</v>
      </c>
      <c r="L30" s="35">
        <v>1</v>
      </c>
      <c r="M30" s="35">
        <v>1</v>
      </c>
      <c r="N30" s="40">
        <f t="shared" si="7"/>
        <v>11</v>
      </c>
      <c r="O30" s="56"/>
      <c r="P30" s="33" t="str">
        <f t="shared" si="8"/>
        <v xml:space="preserve">Aquisição de Seguradoras </v>
      </c>
      <c r="Q30" s="35">
        <v>1</v>
      </c>
      <c r="R30" s="35">
        <v>1</v>
      </c>
      <c r="S30" s="35">
        <v>1</v>
      </c>
      <c r="T30" s="35">
        <v>1</v>
      </c>
      <c r="U30" s="35">
        <v>1</v>
      </c>
      <c r="V30" s="35">
        <v>1</v>
      </c>
      <c r="W30" s="35">
        <v>1</v>
      </c>
      <c r="X30" s="35">
        <v>1</v>
      </c>
      <c r="Y30" s="34"/>
      <c r="Z30" s="35">
        <v>1</v>
      </c>
      <c r="AA30" s="35">
        <v>1</v>
      </c>
      <c r="AB30" s="35">
        <v>1</v>
      </c>
      <c r="AC30" s="59">
        <f t="shared" si="9"/>
        <v>11</v>
      </c>
    </row>
    <row r="31" spans="1:29" x14ac:dyDescent="0.25">
      <c r="A31" s="58" t="str">
        <f t="shared" si="6"/>
        <v xml:space="preserve">Fidelização de Cliente </v>
      </c>
      <c r="B31" s="35">
        <v>1</v>
      </c>
      <c r="C31" s="35">
        <v>0</v>
      </c>
      <c r="D31" s="35">
        <v>0</v>
      </c>
      <c r="E31" s="35"/>
      <c r="F31" s="35"/>
      <c r="G31" s="35">
        <v>0</v>
      </c>
      <c r="H31" s="35">
        <v>1</v>
      </c>
      <c r="I31" s="35">
        <v>1</v>
      </c>
      <c r="J31" s="35">
        <v>0</v>
      </c>
      <c r="K31" s="34"/>
      <c r="L31" s="35"/>
      <c r="M31" s="35"/>
      <c r="N31" s="40">
        <f t="shared" si="7"/>
        <v>3</v>
      </c>
      <c r="O31" s="56"/>
      <c r="P31" s="33" t="str">
        <f t="shared" si="8"/>
        <v xml:space="preserve">Fidelização de Cliente </v>
      </c>
      <c r="Q31" s="35">
        <v>1</v>
      </c>
      <c r="R31" s="35">
        <v>0</v>
      </c>
      <c r="S31" s="35">
        <v>0</v>
      </c>
      <c r="T31" s="35"/>
      <c r="U31" s="35"/>
      <c r="V31" s="35">
        <v>0</v>
      </c>
      <c r="W31" s="35">
        <v>1</v>
      </c>
      <c r="X31" s="35">
        <v>1</v>
      </c>
      <c r="Y31" s="35">
        <v>0</v>
      </c>
      <c r="Z31" s="34"/>
      <c r="AA31" s="35"/>
      <c r="AB31" s="35"/>
      <c r="AC31" s="59">
        <f t="shared" si="9"/>
        <v>3</v>
      </c>
    </row>
    <row r="32" spans="1:29" x14ac:dyDescent="0.25">
      <c r="A32" s="58" t="str">
        <f t="shared" si="6"/>
        <v>Expandir o número de filiais</v>
      </c>
      <c r="B32" s="35">
        <v>0</v>
      </c>
      <c r="C32" s="35">
        <v>1</v>
      </c>
      <c r="D32" s="35">
        <v>1</v>
      </c>
      <c r="E32" s="35">
        <v>0</v>
      </c>
      <c r="F32" s="35">
        <v>0</v>
      </c>
      <c r="G32" s="35">
        <v>1</v>
      </c>
      <c r="H32" s="35">
        <v>0</v>
      </c>
      <c r="I32" s="35">
        <v>0</v>
      </c>
      <c r="J32" s="35">
        <v>0</v>
      </c>
      <c r="K32" s="35">
        <v>1</v>
      </c>
      <c r="L32" s="34"/>
      <c r="M32" s="35">
        <v>1</v>
      </c>
      <c r="N32" s="40">
        <f t="shared" si="7"/>
        <v>5</v>
      </c>
      <c r="O32" s="56"/>
      <c r="P32" s="33" t="str">
        <f t="shared" si="8"/>
        <v>Expandir o número de filiais</v>
      </c>
      <c r="Q32" s="35">
        <v>0</v>
      </c>
      <c r="R32" s="35">
        <v>1</v>
      </c>
      <c r="S32" s="35">
        <v>1</v>
      </c>
      <c r="T32" s="35">
        <v>0</v>
      </c>
      <c r="U32" s="35">
        <v>0</v>
      </c>
      <c r="V32" s="35">
        <v>1</v>
      </c>
      <c r="W32" s="35">
        <v>0</v>
      </c>
      <c r="X32" s="35">
        <v>0</v>
      </c>
      <c r="Y32" s="35">
        <v>0</v>
      </c>
      <c r="Z32" s="35">
        <v>1</v>
      </c>
      <c r="AA32" s="34"/>
      <c r="AB32" s="35">
        <v>1</v>
      </c>
      <c r="AC32" s="59">
        <f t="shared" si="9"/>
        <v>5</v>
      </c>
    </row>
    <row r="33" spans="1:30" x14ac:dyDescent="0.25">
      <c r="A33" s="58" t="str">
        <f t="shared" si="6"/>
        <v>Cobrir a oferta do Concorrente</v>
      </c>
      <c r="B33" s="35">
        <v>1</v>
      </c>
      <c r="C33" s="35">
        <v>1</v>
      </c>
      <c r="D33" s="35">
        <v>1</v>
      </c>
      <c r="E33" s="35">
        <v>1</v>
      </c>
      <c r="F33" s="35">
        <v>1</v>
      </c>
      <c r="G33" s="35">
        <v>1</v>
      </c>
      <c r="H33" s="35">
        <v>1</v>
      </c>
      <c r="I33" s="35">
        <v>0</v>
      </c>
      <c r="J33" s="35">
        <v>0</v>
      </c>
      <c r="K33" s="35">
        <v>1</v>
      </c>
      <c r="L33" s="35">
        <v>0</v>
      </c>
      <c r="M33" s="34"/>
      <c r="N33" s="40">
        <f t="shared" si="7"/>
        <v>8</v>
      </c>
      <c r="O33" s="56"/>
      <c r="P33" s="33" t="str">
        <f t="shared" si="8"/>
        <v>Cobrir a oferta do Concorrente</v>
      </c>
      <c r="Q33" s="35">
        <v>1</v>
      </c>
      <c r="R33" s="35">
        <v>1</v>
      </c>
      <c r="S33" s="35">
        <v>1</v>
      </c>
      <c r="T33" s="35">
        <v>1</v>
      </c>
      <c r="U33" s="35">
        <v>1</v>
      </c>
      <c r="V33" s="35">
        <v>1</v>
      </c>
      <c r="W33" s="35">
        <v>1</v>
      </c>
      <c r="X33" s="35">
        <v>0</v>
      </c>
      <c r="Y33" s="35">
        <v>0</v>
      </c>
      <c r="Z33" s="35">
        <v>1</v>
      </c>
      <c r="AA33" s="35">
        <v>0</v>
      </c>
      <c r="AB33" s="34"/>
      <c r="AC33" s="59">
        <f t="shared" si="9"/>
        <v>8</v>
      </c>
    </row>
    <row r="34" spans="1:30" x14ac:dyDescent="0.25">
      <c r="A34" s="6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56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64"/>
      <c r="AD34" s="14"/>
    </row>
    <row r="35" spans="1:30" ht="201" customHeight="1" x14ac:dyDescent="0.25">
      <c r="A35" s="63" t="s">
        <v>95</v>
      </c>
      <c r="B35" s="31" t="str">
        <f>B21</f>
        <v>Potencialização das vendas ao grande público</v>
      </c>
      <c r="C35" s="31" t="str">
        <f t="shared" ref="C35:M35" si="10">C21</f>
        <v>Sistema Gerador de Apólices</v>
      </c>
      <c r="D35" s="31" t="str">
        <f t="shared" si="10"/>
        <v>Treinamento Sistema Apólices</v>
      </c>
      <c r="E35" s="31" t="str">
        <f t="shared" si="10"/>
        <v>Contratação de Pessoas</v>
      </c>
      <c r="F35" s="31" t="str">
        <f t="shared" si="10"/>
        <v>Aluguel / Compra de Imoveis e Mobiliario</v>
      </c>
      <c r="G35" s="31" t="str">
        <f t="shared" si="10"/>
        <v>Markenting Publicitário</v>
      </c>
      <c r="H35" s="31" t="str">
        <f t="shared" si="10"/>
        <v>Patrocínio Atletas</v>
      </c>
      <c r="I35" s="31" t="str">
        <f t="shared" si="10"/>
        <v>Patrocínio Atletas</v>
      </c>
      <c r="J35" s="31" t="str">
        <f t="shared" si="10"/>
        <v xml:space="preserve">Aquisição de Seguradoras </v>
      </c>
      <c r="K35" s="31" t="str">
        <f t="shared" si="10"/>
        <v xml:space="preserve">Fidelização de Cliente </v>
      </c>
      <c r="L35" s="31" t="str">
        <f t="shared" si="10"/>
        <v>Expandir o número de filiais</v>
      </c>
      <c r="M35" s="31" t="str">
        <f t="shared" si="10"/>
        <v>Cobrir a oferta do Concorrente</v>
      </c>
      <c r="N35" s="32"/>
      <c r="O35" s="56"/>
      <c r="P35" s="30" t="s">
        <v>67</v>
      </c>
      <c r="Q35" s="31" t="str">
        <f>B35</f>
        <v>Potencialização das vendas ao grande público</v>
      </c>
      <c r="R35" s="31" t="str">
        <f t="shared" ref="R35:AB35" si="11">C35</f>
        <v>Sistema Gerador de Apólices</v>
      </c>
      <c r="S35" s="31" t="str">
        <f t="shared" si="11"/>
        <v>Treinamento Sistema Apólices</v>
      </c>
      <c r="T35" s="31" t="str">
        <f t="shared" si="11"/>
        <v>Contratação de Pessoas</v>
      </c>
      <c r="U35" s="31" t="str">
        <f t="shared" si="11"/>
        <v>Aluguel / Compra de Imoveis e Mobiliario</v>
      </c>
      <c r="V35" s="31" t="str">
        <f t="shared" si="11"/>
        <v>Markenting Publicitário</v>
      </c>
      <c r="W35" s="31" t="str">
        <f t="shared" si="11"/>
        <v>Patrocínio Atletas</v>
      </c>
      <c r="X35" s="31" t="str">
        <f t="shared" si="11"/>
        <v>Patrocínio Atletas</v>
      </c>
      <c r="Y35" s="31" t="str">
        <f t="shared" si="11"/>
        <v xml:space="preserve">Aquisição de Seguradoras </v>
      </c>
      <c r="Z35" s="31" t="str">
        <f t="shared" si="11"/>
        <v xml:space="preserve">Fidelização de Cliente </v>
      </c>
      <c r="AA35" s="31" t="str">
        <f t="shared" si="11"/>
        <v>Expandir o número de filiais</v>
      </c>
      <c r="AB35" s="31" t="str">
        <f t="shared" si="11"/>
        <v>Cobrir a oferta do Concorrente</v>
      </c>
      <c r="AC35" s="57"/>
    </row>
    <row r="36" spans="1:30" x14ac:dyDescent="0.25">
      <c r="A36" s="58" t="str">
        <f>A22</f>
        <v>Potencialização das vendas ao grande público</v>
      </c>
      <c r="B36" s="34"/>
      <c r="C36" s="35">
        <v>1</v>
      </c>
      <c r="D36" s="35">
        <v>1</v>
      </c>
      <c r="E36" s="35">
        <v>1</v>
      </c>
      <c r="F36" s="35">
        <v>1</v>
      </c>
      <c r="G36" s="35">
        <v>1</v>
      </c>
      <c r="H36" s="35">
        <v>1</v>
      </c>
      <c r="I36" s="35">
        <v>1</v>
      </c>
      <c r="J36" s="35">
        <v>1</v>
      </c>
      <c r="K36" s="35">
        <v>1</v>
      </c>
      <c r="L36" s="35">
        <v>1</v>
      </c>
      <c r="M36" s="35">
        <v>1</v>
      </c>
      <c r="N36" s="40">
        <f>SUM(B36:M36)</f>
        <v>11</v>
      </c>
      <c r="O36" s="56"/>
      <c r="P36" s="33" t="str">
        <f>A36</f>
        <v>Potencialização das vendas ao grande público</v>
      </c>
      <c r="Q36" s="34"/>
      <c r="R36" s="35">
        <v>1</v>
      </c>
      <c r="S36" s="35">
        <v>1</v>
      </c>
      <c r="T36" s="35">
        <v>1</v>
      </c>
      <c r="U36" s="35">
        <v>1</v>
      </c>
      <c r="V36" s="35">
        <v>1</v>
      </c>
      <c r="W36" s="35">
        <v>1</v>
      </c>
      <c r="X36" s="35">
        <v>1</v>
      </c>
      <c r="Y36" s="35">
        <v>1</v>
      </c>
      <c r="Z36" s="35">
        <v>1</v>
      </c>
      <c r="AA36" s="35">
        <v>1</v>
      </c>
      <c r="AB36" s="35">
        <v>1</v>
      </c>
      <c r="AC36" s="59">
        <f>SUM(Q36:AB36)</f>
        <v>11</v>
      </c>
    </row>
    <row r="37" spans="1:30" x14ac:dyDescent="0.25">
      <c r="A37" s="58" t="str">
        <f t="shared" ref="A37:A47" si="12">A23</f>
        <v>Sistema Gerador de Apólices</v>
      </c>
      <c r="B37" s="35">
        <v>1</v>
      </c>
      <c r="C37" s="34"/>
      <c r="D37" s="35">
        <v>1</v>
      </c>
      <c r="E37" s="35">
        <v>0</v>
      </c>
      <c r="F37" s="35">
        <v>1</v>
      </c>
      <c r="G37" s="35">
        <v>1</v>
      </c>
      <c r="H37" s="35">
        <v>1</v>
      </c>
      <c r="I37" s="35">
        <v>0</v>
      </c>
      <c r="J37" s="35">
        <v>1</v>
      </c>
      <c r="K37" s="35">
        <v>1</v>
      </c>
      <c r="L37" s="35">
        <v>1</v>
      </c>
      <c r="M37" s="35">
        <v>0</v>
      </c>
      <c r="N37" s="40">
        <f t="shared" ref="N37:N47" si="13">SUM(B37:M37)</f>
        <v>8</v>
      </c>
      <c r="O37" s="56"/>
      <c r="P37" s="33" t="str">
        <f t="shared" ref="P37:P47" si="14">A37</f>
        <v>Sistema Gerador de Apólices</v>
      </c>
      <c r="Q37" s="35">
        <v>1</v>
      </c>
      <c r="R37" s="34"/>
      <c r="S37" s="35">
        <v>1</v>
      </c>
      <c r="T37" s="35">
        <v>0</v>
      </c>
      <c r="U37" s="35">
        <v>1</v>
      </c>
      <c r="V37" s="35">
        <v>1</v>
      </c>
      <c r="W37" s="35">
        <v>1</v>
      </c>
      <c r="X37" s="35">
        <v>1</v>
      </c>
      <c r="Y37" s="35">
        <v>1</v>
      </c>
      <c r="Z37" s="35">
        <v>1</v>
      </c>
      <c r="AA37" s="35">
        <v>1</v>
      </c>
      <c r="AB37" s="35">
        <v>0</v>
      </c>
      <c r="AC37" s="59">
        <f t="shared" ref="AC37:AC47" si="15">SUM(Q37:AB37)</f>
        <v>9</v>
      </c>
    </row>
    <row r="38" spans="1:30" x14ac:dyDescent="0.25">
      <c r="A38" s="58" t="str">
        <f t="shared" si="12"/>
        <v>Treinamento Sistema Apólices</v>
      </c>
      <c r="B38" s="35">
        <v>1</v>
      </c>
      <c r="C38" s="35">
        <v>1</v>
      </c>
      <c r="D38" s="34"/>
      <c r="E38" s="35">
        <v>1</v>
      </c>
      <c r="F38" s="35">
        <v>0</v>
      </c>
      <c r="G38" s="35">
        <v>0</v>
      </c>
      <c r="H38" s="35">
        <v>1</v>
      </c>
      <c r="I38" s="35">
        <v>1</v>
      </c>
      <c r="J38" s="35">
        <v>0</v>
      </c>
      <c r="K38" s="35">
        <v>1</v>
      </c>
      <c r="L38" s="35">
        <v>1</v>
      </c>
      <c r="M38" s="35">
        <v>1</v>
      </c>
      <c r="N38" s="40">
        <f t="shared" si="13"/>
        <v>8</v>
      </c>
      <c r="O38" s="56"/>
      <c r="P38" s="33" t="str">
        <f t="shared" si="14"/>
        <v>Treinamento Sistema Apólices</v>
      </c>
      <c r="Q38" s="35">
        <v>1</v>
      </c>
      <c r="R38" s="35">
        <v>1</v>
      </c>
      <c r="S38" s="34"/>
      <c r="T38" s="35">
        <v>1</v>
      </c>
      <c r="U38" s="35">
        <v>0</v>
      </c>
      <c r="V38" s="35">
        <v>0</v>
      </c>
      <c r="W38" s="35">
        <v>1</v>
      </c>
      <c r="X38" s="35">
        <v>1</v>
      </c>
      <c r="Y38" s="35">
        <v>0</v>
      </c>
      <c r="Z38" s="35">
        <v>1</v>
      </c>
      <c r="AA38" s="35">
        <v>1</v>
      </c>
      <c r="AB38" s="35">
        <v>1</v>
      </c>
      <c r="AC38" s="59">
        <f t="shared" si="15"/>
        <v>8</v>
      </c>
    </row>
    <row r="39" spans="1:30" x14ac:dyDescent="0.25">
      <c r="A39" s="58" t="str">
        <f t="shared" si="12"/>
        <v>Contratação de Pessoas</v>
      </c>
      <c r="B39" s="35">
        <v>0</v>
      </c>
      <c r="C39" s="35">
        <v>1</v>
      </c>
      <c r="D39" s="35">
        <v>0</v>
      </c>
      <c r="E39" s="34"/>
      <c r="F39" s="35">
        <v>1</v>
      </c>
      <c r="G39" s="35">
        <v>0</v>
      </c>
      <c r="H39" s="35">
        <v>0</v>
      </c>
      <c r="I39" s="35">
        <v>1</v>
      </c>
      <c r="J39" s="35">
        <v>1</v>
      </c>
      <c r="K39" s="35">
        <v>0</v>
      </c>
      <c r="L39" s="35">
        <v>1</v>
      </c>
      <c r="M39" s="35">
        <v>0</v>
      </c>
      <c r="N39" s="40">
        <f t="shared" si="13"/>
        <v>5</v>
      </c>
      <c r="O39" s="56"/>
      <c r="P39" s="33" t="str">
        <f t="shared" si="14"/>
        <v>Contratação de Pessoas</v>
      </c>
      <c r="Q39" s="35">
        <v>0</v>
      </c>
      <c r="R39" s="35">
        <v>1</v>
      </c>
      <c r="S39" s="35">
        <v>0</v>
      </c>
      <c r="T39" s="34"/>
      <c r="U39" s="35">
        <v>1</v>
      </c>
      <c r="V39" s="35">
        <v>0</v>
      </c>
      <c r="W39" s="35">
        <v>0</v>
      </c>
      <c r="X39" s="35">
        <v>0</v>
      </c>
      <c r="Y39" s="35">
        <v>1</v>
      </c>
      <c r="Z39" s="35">
        <v>0</v>
      </c>
      <c r="AA39" s="35">
        <v>1</v>
      </c>
      <c r="AB39" s="35">
        <v>0</v>
      </c>
      <c r="AC39" s="59">
        <f t="shared" si="15"/>
        <v>4</v>
      </c>
    </row>
    <row r="40" spans="1:30" x14ac:dyDescent="0.25">
      <c r="A40" s="58" t="str">
        <f t="shared" si="12"/>
        <v>Aluguel / Compra de Imoveis e Mobiliario</v>
      </c>
      <c r="B40" s="35">
        <v>1</v>
      </c>
      <c r="C40" s="35">
        <v>1</v>
      </c>
      <c r="D40" s="35">
        <v>0</v>
      </c>
      <c r="E40" s="35">
        <v>1</v>
      </c>
      <c r="F40" s="34"/>
      <c r="G40" s="35">
        <v>1</v>
      </c>
      <c r="H40" s="35">
        <v>1</v>
      </c>
      <c r="I40" s="35">
        <v>1</v>
      </c>
      <c r="J40" s="35">
        <v>1</v>
      </c>
      <c r="K40" s="35">
        <v>1</v>
      </c>
      <c r="L40" s="35">
        <v>1</v>
      </c>
      <c r="M40" s="35">
        <v>1</v>
      </c>
      <c r="N40" s="40">
        <f t="shared" si="13"/>
        <v>10</v>
      </c>
      <c r="O40" s="56"/>
      <c r="P40" s="33" t="str">
        <f t="shared" si="14"/>
        <v>Aluguel / Compra de Imoveis e Mobiliario</v>
      </c>
      <c r="Q40" s="35">
        <v>1</v>
      </c>
      <c r="R40" s="35">
        <v>1</v>
      </c>
      <c r="S40" s="35">
        <v>1</v>
      </c>
      <c r="T40" s="35">
        <v>1</v>
      </c>
      <c r="U40" s="34"/>
      <c r="V40" s="35">
        <v>1</v>
      </c>
      <c r="W40" s="35">
        <v>1</v>
      </c>
      <c r="X40" s="35">
        <v>1</v>
      </c>
      <c r="Y40" s="35">
        <v>1</v>
      </c>
      <c r="Z40" s="35">
        <v>1</v>
      </c>
      <c r="AA40" s="35">
        <v>1</v>
      </c>
      <c r="AB40" s="35">
        <v>1</v>
      </c>
      <c r="AC40" s="59">
        <f t="shared" si="15"/>
        <v>11</v>
      </c>
    </row>
    <row r="41" spans="1:30" x14ac:dyDescent="0.25">
      <c r="A41" s="58" t="str">
        <f t="shared" si="12"/>
        <v>Markenting Publicitário</v>
      </c>
      <c r="B41" s="35">
        <v>0</v>
      </c>
      <c r="C41" s="35">
        <v>1</v>
      </c>
      <c r="D41" s="35">
        <v>1</v>
      </c>
      <c r="E41" s="35">
        <v>0</v>
      </c>
      <c r="F41" s="35">
        <v>1</v>
      </c>
      <c r="G41" s="34"/>
      <c r="H41" s="35">
        <v>0</v>
      </c>
      <c r="I41" s="35">
        <v>0</v>
      </c>
      <c r="J41" s="35">
        <v>1</v>
      </c>
      <c r="K41" s="35">
        <v>1</v>
      </c>
      <c r="L41" s="35">
        <v>0</v>
      </c>
      <c r="M41" s="35">
        <v>0</v>
      </c>
      <c r="N41" s="40">
        <f t="shared" si="13"/>
        <v>5</v>
      </c>
      <c r="O41" s="56"/>
      <c r="P41" s="33" t="str">
        <f t="shared" si="14"/>
        <v>Markenting Publicitário</v>
      </c>
      <c r="Q41" s="35">
        <v>0</v>
      </c>
      <c r="R41" s="35">
        <v>1</v>
      </c>
      <c r="S41" s="35">
        <v>1</v>
      </c>
      <c r="T41" s="35">
        <v>0</v>
      </c>
      <c r="U41" s="35">
        <v>1</v>
      </c>
      <c r="V41" s="34"/>
      <c r="W41" s="35">
        <v>0</v>
      </c>
      <c r="X41" s="35">
        <v>0</v>
      </c>
      <c r="Y41" s="35">
        <v>1</v>
      </c>
      <c r="Z41" s="35">
        <v>1</v>
      </c>
      <c r="AA41" s="35">
        <v>0</v>
      </c>
      <c r="AB41" s="35">
        <v>0</v>
      </c>
      <c r="AC41" s="59">
        <f t="shared" si="15"/>
        <v>5</v>
      </c>
    </row>
    <row r="42" spans="1:30" x14ac:dyDescent="0.25">
      <c r="A42" s="58" t="str">
        <f t="shared" si="12"/>
        <v>Patrocínio Atletas</v>
      </c>
      <c r="B42" s="35">
        <v>0</v>
      </c>
      <c r="C42" s="35">
        <v>0</v>
      </c>
      <c r="D42" s="35">
        <v>0</v>
      </c>
      <c r="E42" s="35">
        <v>1</v>
      </c>
      <c r="F42" s="35">
        <v>0</v>
      </c>
      <c r="G42" s="35">
        <v>1</v>
      </c>
      <c r="H42" s="34"/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40">
        <f t="shared" si="13"/>
        <v>2</v>
      </c>
      <c r="O42" s="56"/>
      <c r="P42" s="33" t="str">
        <f t="shared" si="14"/>
        <v>Patrocínio Atletas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1</v>
      </c>
      <c r="W42" s="34"/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59">
        <f t="shared" si="15"/>
        <v>1</v>
      </c>
    </row>
    <row r="43" spans="1:30" x14ac:dyDescent="0.25">
      <c r="A43" s="58" t="str">
        <f t="shared" si="12"/>
        <v>Patrocinio Clube de Futebol</v>
      </c>
      <c r="B43" s="35">
        <v>1</v>
      </c>
      <c r="C43" s="35">
        <v>1</v>
      </c>
      <c r="D43" s="35">
        <v>1</v>
      </c>
      <c r="E43" s="35">
        <v>0</v>
      </c>
      <c r="F43" s="35">
        <v>0</v>
      </c>
      <c r="G43" s="35">
        <v>1</v>
      </c>
      <c r="H43" s="35">
        <v>1</v>
      </c>
      <c r="I43" s="34"/>
      <c r="J43" s="35">
        <v>1</v>
      </c>
      <c r="K43" s="35">
        <v>0</v>
      </c>
      <c r="L43" s="35">
        <v>0</v>
      </c>
      <c r="M43" s="35">
        <v>1</v>
      </c>
      <c r="N43" s="40">
        <f t="shared" si="13"/>
        <v>7</v>
      </c>
      <c r="O43" s="56"/>
      <c r="P43" s="33" t="str">
        <f t="shared" si="14"/>
        <v>Patrocinio Clube de Futebol</v>
      </c>
      <c r="Q43" s="35">
        <v>1</v>
      </c>
      <c r="R43" s="35">
        <v>1</v>
      </c>
      <c r="S43" s="35">
        <v>1</v>
      </c>
      <c r="T43" s="35">
        <v>0</v>
      </c>
      <c r="U43" s="35">
        <v>0</v>
      </c>
      <c r="V43" s="35">
        <v>1</v>
      </c>
      <c r="W43" s="35">
        <v>1</v>
      </c>
      <c r="X43" s="34"/>
      <c r="Y43" s="35">
        <v>1</v>
      </c>
      <c r="Z43" s="35">
        <v>0</v>
      </c>
      <c r="AA43" s="35">
        <v>0</v>
      </c>
      <c r="AB43" s="35">
        <v>1</v>
      </c>
      <c r="AC43" s="59">
        <f t="shared" si="15"/>
        <v>7</v>
      </c>
    </row>
    <row r="44" spans="1:30" x14ac:dyDescent="0.25">
      <c r="A44" s="58" t="str">
        <f t="shared" si="12"/>
        <v xml:space="preserve">Aquisição de Seguradoras </v>
      </c>
      <c r="B44" s="35">
        <v>1</v>
      </c>
      <c r="C44" s="35">
        <v>1</v>
      </c>
      <c r="D44" s="35">
        <v>1</v>
      </c>
      <c r="E44" s="35">
        <v>1</v>
      </c>
      <c r="F44" s="35">
        <v>1</v>
      </c>
      <c r="G44" s="35">
        <v>1</v>
      </c>
      <c r="H44" s="35">
        <v>1</v>
      </c>
      <c r="I44" s="35">
        <v>1</v>
      </c>
      <c r="J44" s="34"/>
      <c r="K44" s="35">
        <v>1</v>
      </c>
      <c r="L44" s="35">
        <v>1</v>
      </c>
      <c r="M44" s="35">
        <v>1</v>
      </c>
      <c r="N44" s="40">
        <f t="shared" si="13"/>
        <v>11</v>
      </c>
      <c r="O44" s="56"/>
      <c r="P44" s="33" t="str">
        <f t="shared" si="14"/>
        <v xml:space="preserve">Aquisição de Seguradoras </v>
      </c>
      <c r="Q44" s="35">
        <v>1</v>
      </c>
      <c r="R44" s="35">
        <v>1</v>
      </c>
      <c r="S44" s="35">
        <v>1</v>
      </c>
      <c r="T44" s="35">
        <v>0</v>
      </c>
      <c r="U44" s="35">
        <v>1</v>
      </c>
      <c r="V44" s="35">
        <v>1</v>
      </c>
      <c r="W44" s="35">
        <v>1</v>
      </c>
      <c r="X44" s="35">
        <v>1</v>
      </c>
      <c r="Y44" s="34"/>
      <c r="Z44" s="35">
        <v>1</v>
      </c>
      <c r="AA44" s="35">
        <v>1</v>
      </c>
      <c r="AB44" s="35">
        <v>1</v>
      </c>
      <c r="AC44" s="59">
        <f t="shared" si="15"/>
        <v>10</v>
      </c>
    </row>
    <row r="45" spans="1:30" x14ac:dyDescent="0.25">
      <c r="A45" s="58" t="str">
        <f t="shared" si="12"/>
        <v xml:space="preserve">Fidelização de Cliente </v>
      </c>
      <c r="B45" s="35">
        <v>1</v>
      </c>
      <c r="C45" s="35">
        <v>0</v>
      </c>
      <c r="D45" s="35">
        <v>0</v>
      </c>
      <c r="E45" s="35">
        <v>1</v>
      </c>
      <c r="F45" s="35">
        <v>1</v>
      </c>
      <c r="G45" s="35">
        <v>1</v>
      </c>
      <c r="H45" s="35">
        <v>0</v>
      </c>
      <c r="I45" s="35">
        <v>1</v>
      </c>
      <c r="J45" s="35">
        <v>0</v>
      </c>
      <c r="K45" s="34"/>
      <c r="L45" s="35"/>
      <c r="M45" s="35"/>
      <c r="N45" s="40">
        <f t="shared" si="13"/>
        <v>5</v>
      </c>
      <c r="O45" s="56"/>
      <c r="P45" s="33" t="str">
        <f t="shared" si="14"/>
        <v xml:space="preserve">Fidelização de Cliente </v>
      </c>
      <c r="Q45" s="35">
        <v>1</v>
      </c>
      <c r="R45" s="35">
        <v>0</v>
      </c>
      <c r="S45" s="35">
        <v>0</v>
      </c>
      <c r="T45" s="35">
        <v>1</v>
      </c>
      <c r="U45" s="35">
        <v>1</v>
      </c>
      <c r="V45" s="35">
        <v>0</v>
      </c>
      <c r="W45" s="35">
        <v>1</v>
      </c>
      <c r="X45" s="35">
        <v>1</v>
      </c>
      <c r="Y45" s="35">
        <v>0</v>
      </c>
      <c r="Z45" s="34"/>
      <c r="AA45" s="35"/>
      <c r="AB45" s="35"/>
      <c r="AC45" s="59">
        <f t="shared" si="15"/>
        <v>5</v>
      </c>
    </row>
    <row r="46" spans="1:30" x14ac:dyDescent="0.25">
      <c r="A46" s="58" t="str">
        <f t="shared" si="12"/>
        <v>Expandir o número de filiais</v>
      </c>
      <c r="B46" s="35">
        <v>0</v>
      </c>
      <c r="C46" s="35">
        <v>1</v>
      </c>
      <c r="D46" s="35">
        <v>1</v>
      </c>
      <c r="E46" s="35">
        <v>0</v>
      </c>
      <c r="F46" s="35">
        <v>0</v>
      </c>
      <c r="G46" s="35">
        <v>1</v>
      </c>
      <c r="H46" s="35">
        <v>0</v>
      </c>
      <c r="I46" s="35">
        <v>0</v>
      </c>
      <c r="J46" s="35">
        <v>0</v>
      </c>
      <c r="K46" s="35">
        <v>1</v>
      </c>
      <c r="L46" s="34"/>
      <c r="M46" s="35">
        <v>1</v>
      </c>
      <c r="N46" s="40">
        <f t="shared" si="13"/>
        <v>5</v>
      </c>
      <c r="O46" s="56"/>
      <c r="P46" s="33" t="str">
        <f t="shared" si="14"/>
        <v>Expandir o número de filiais</v>
      </c>
      <c r="Q46" s="35">
        <v>0</v>
      </c>
      <c r="R46" s="35">
        <v>1</v>
      </c>
      <c r="S46" s="35">
        <v>1</v>
      </c>
      <c r="T46" s="35">
        <v>0</v>
      </c>
      <c r="U46" s="35">
        <v>0</v>
      </c>
      <c r="V46" s="35">
        <v>1</v>
      </c>
      <c r="W46" s="35">
        <v>0</v>
      </c>
      <c r="X46" s="35">
        <v>0</v>
      </c>
      <c r="Y46" s="35">
        <v>0</v>
      </c>
      <c r="Z46" s="35">
        <v>1</v>
      </c>
      <c r="AA46" s="34"/>
      <c r="AB46" s="35">
        <v>1</v>
      </c>
      <c r="AC46" s="59">
        <f t="shared" si="15"/>
        <v>5</v>
      </c>
    </row>
    <row r="47" spans="1:30" x14ac:dyDescent="0.25">
      <c r="A47" s="58" t="str">
        <f t="shared" si="12"/>
        <v>Cobrir a oferta do Concorrente</v>
      </c>
      <c r="B47" s="35">
        <v>1</v>
      </c>
      <c r="C47" s="35">
        <v>1</v>
      </c>
      <c r="D47" s="35">
        <v>0</v>
      </c>
      <c r="E47" s="35">
        <v>1</v>
      </c>
      <c r="F47" s="35">
        <v>0</v>
      </c>
      <c r="G47" s="35">
        <v>1</v>
      </c>
      <c r="H47" s="35">
        <v>1</v>
      </c>
      <c r="I47" s="35">
        <v>0</v>
      </c>
      <c r="J47" s="35">
        <v>0</v>
      </c>
      <c r="K47" s="35">
        <v>1</v>
      </c>
      <c r="L47" s="35">
        <v>0</v>
      </c>
      <c r="M47" s="34"/>
      <c r="N47" s="40">
        <f t="shared" si="13"/>
        <v>6</v>
      </c>
      <c r="O47" s="56"/>
      <c r="P47" s="33" t="str">
        <f t="shared" si="14"/>
        <v>Cobrir a oferta do Concorrente</v>
      </c>
      <c r="Q47" s="35">
        <v>1</v>
      </c>
      <c r="R47" s="35">
        <v>1</v>
      </c>
      <c r="S47" s="35">
        <v>1</v>
      </c>
      <c r="T47" s="35">
        <v>1</v>
      </c>
      <c r="U47" s="35">
        <v>1</v>
      </c>
      <c r="V47" s="35">
        <v>1</v>
      </c>
      <c r="W47" s="35">
        <v>1</v>
      </c>
      <c r="X47" s="35">
        <v>0</v>
      </c>
      <c r="Y47" s="35">
        <v>0</v>
      </c>
      <c r="Z47" s="35">
        <v>1</v>
      </c>
      <c r="AA47" s="35">
        <v>0</v>
      </c>
      <c r="AB47" s="34"/>
      <c r="AC47" s="59">
        <f t="shared" si="15"/>
        <v>8</v>
      </c>
    </row>
    <row r="48" spans="1:30" x14ac:dyDescent="0.25">
      <c r="A48" s="6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61"/>
    </row>
    <row r="49" spans="1:29" ht="177" customHeight="1" x14ac:dyDescent="0.25">
      <c r="A49" s="63" t="s">
        <v>95</v>
      </c>
      <c r="B49" s="31" t="s">
        <v>91</v>
      </c>
      <c r="C49" s="31" t="s">
        <v>93</v>
      </c>
      <c r="D49" s="31" t="s">
        <v>11</v>
      </c>
      <c r="E49" s="31" t="s">
        <v>98</v>
      </c>
      <c r="F49" s="31" t="s">
        <v>95</v>
      </c>
      <c r="G49" s="31" t="s">
        <v>67</v>
      </c>
      <c r="H49" s="36" t="s">
        <v>99</v>
      </c>
      <c r="I49" s="46" t="s">
        <v>185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62"/>
    </row>
    <row r="50" spans="1:29" x14ac:dyDescent="0.25">
      <c r="A50" s="58" t="str">
        <f t="shared" ref="A50:A61" si="16">A8</f>
        <v>Potencialização das vendas ao grande público</v>
      </c>
      <c r="B50" s="42">
        <f t="shared" ref="B50:B61" si="17">N8</f>
        <v>11</v>
      </c>
      <c r="C50" s="42">
        <f t="shared" ref="C50:C61" si="18">AC8</f>
        <v>11</v>
      </c>
      <c r="D50" s="42">
        <f>N22</f>
        <v>10</v>
      </c>
      <c r="E50" s="42">
        <f>AC22</f>
        <v>10</v>
      </c>
      <c r="F50" s="42">
        <f>N36</f>
        <v>11</v>
      </c>
      <c r="G50" s="42">
        <f>AC36</f>
        <v>11</v>
      </c>
      <c r="H50" s="37">
        <f>SUM(B50:G50)</f>
        <v>64</v>
      </c>
      <c r="I50" s="47">
        <f t="shared" ref="I50:I61" si="19">H50/$H$63</f>
        <v>0.12981744421906694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62"/>
    </row>
    <row r="51" spans="1:29" x14ac:dyDescent="0.25">
      <c r="A51" s="58" t="str">
        <f t="shared" si="16"/>
        <v>Sistema Gerador de Apólices</v>
      </c>
      <c r="B51" s="42">
        <f t="shared" si="17"/>
        <v>8</v>
      </c>
      <c r="C51" s="42">
        <f t="shared" si="18"/>
        <v>11</v>
      </c>
      <c r="D51" s="42">
        <f t="shared" ref="D51:D61" si="20">N23</f>
        <v>8</v>
      </c>
      <c r="E51" s="42">
        <f t="shared" ref="E51:E61" si="21">AC23</f>
        <v>8</v>
      </c>
      <c r="F51" s="42">
        <f t="shared" ref="F51:F61" si="22">N37</f>
        <v>8</v>
      </c>
      <c r="G51" s="42">
        <f t="shared" ref="G51:G61" si="23">AC37</f>
        <v>9</v>
      </c>
      <c r="H51" s="37">
        <f t="shared" ref="H51:H61" si="24">SUM(B51:G51)</f>
        <v>52</v>
      </c>
      <c r="I51" s="47">
        <f t="shared" si="19"/>
        <v>0.10547667342799188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62"/>
    </row>
    <row r="52" spans="1:29" x14ac:dyDescent="0.25">
      <c r="A52" s="58" t="str">
        <f t="shared" si="16"/>
        <v>Treinamento Sistema Apólices</v>
      </c>
      <c r="B52" s="42">
        <f t="shared" si="17"/>
        <v>8</v>
      </c>
      <c r="C52" s="42">
        <f t="shared" si="18"/>
        <v>0</v>
      </c>
      <c r="D52" s="42">
        <f t="shared" si="20"/>
        <v>8</v>
      </c>
      <c r="E52" s="42">
        <f t="shared" si="21"/>
        <v>8</v>
      </c>
      <c r="F52" s="42">
        <f t="shared" si="22"/>
        <v>8</v>
      </c>
      <c r="G52" s="42">
        <f t="shared" si="23"/>
        <v>8</v>
      </c>
      <c r="H52" s="37">
        <f t="shared" si="24"/>
        <v>40</v>
      </c>
      <c r="I52" s="47">
        <f t="shared" si="19"/>
        <v>8.1135902636916835E-2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62"/>
    </row>
    <row r="53" spans="1:29" x14ac:dyDescent="0.25">
      <c r="A53" s="58" t="str">
        <f t="shared" si="16"/>
        <v>Contratação de Pessoas</v>
      </c>
      <c r="B53" s="42">
        <f t="shared" si="17"/>
        <v>5</v>
      </c>
      <c r="C53" s="42">
        <f t="shared" si="18"/>
        <v>0</v>
      </c>
      <c r="D53" s="42">
        <f t="shared" si="20"/>
        <v>5</v>
      </c>
      <c r="E53" s="42">
        <f t="shared" si="21"/>
        <v>5</v>
      </c>
      <c r="F53" s="42">
        <f t="shared" si="22"/>
        <v>5</v>
      </c>
      <c r="G53" s="42">
        <f t="shared" si="23"/>
        <v>4</v>
      </c>
      <c r="H53" s="37">
        <f t="shared" si="24"/>
        <v>24</v>
      </c>
      <c r="I53" s="47">
        <f t="shared" si="19"/>
        <v>4.8681541582150101E-2</v>
      </c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62"/>
    </row>
    <row r="54" spans="1:29" x14ac:dyDescent="0.25">
      <c r="A54" s="58" t="str">
        <f t="shared" si="16"/>
        <v>Aluguel / Compra de Imoveis e Mobiliario</v>
      </c>
      <c r="B54" s="42">
        <f t="shared" si="17"/>
        <v>11</v>
      </c>
      <c r="C54" s="42">
        <f t="shared" si="18"/>
        <v>7</v>
      </c>
      <c r="D54" s="42">
        <f t="shared" si="20"/>
        <v>11</v>
      </c>
      <c r="E54" s="42">
        <f t="shared" si="21"/>
        <v>11</v>
      </c>
      <c r="F54" s="42">
        <f t="shared" si="22"/>
        <v>10</v>
      </c>
      <c r="G54" s="42">
        <f t="shared" si="23"/>
        <v>11</v>
      </c>
      <c r="H54" s="37">
        <f t="shared" si="24"/>
        <v>61</v>
      </c>
      <c r="I54" s="47">
        <f t="shared" si="19"/>
        <v>0.12373225152129817</v>
      </c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62"/>
    </row>
    <row r="55" spans="1:29" x14ac:dyDescent="0.25">
      <c r="A55" s="58" t="str">
        <f t="shared" si="16"/>
        <v>Markenting Publicitário</v>
      </c>
      <c r="B55" s="42">
        <f t="shared" si="17"/>
        <v>5</v>
      </c>
      <c r="C55" s="42">
        <f t="shared" si="18"/>
        <v>7</v>
      </c>
      <c r="D55" s="42">
        <f t="shared" si="20"/>
        <v>5</v>
      </c>
      <c r="E55" s="42">
        <f t="shared" si="21"/>
        <v>5</v>
      </c>
      <c r="F55" s="42">
        <f t="shared" si="22"/>
        <v>5</v>
      </c>
      <c r="G55" s="42">
        <f t="shared" si="23"/>
        <v>5</v>
      </c>
      <c r="H55" s="37">
        <f t="shared" si="24"/>
        <v>32</v>
      </c>
      <c r="I55" s="47">
        <f t="shared" si="19"/>
        <v>6.4908722109533468E-2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62"/>
    </row>
    <row r="56" spans="1:29" x14ac:dyDescent="0.25">
      <c r="A56" s="58" t="str">
        <f t="shared" si="16"/>
        <v>Patrocínio Atletas</v>
      </c>
      <c r="B56" s="42">
        <f t="shared" si="17"/>
        <v>1</v>
      </c>
      <c r="C56" s="42">
        <f t="shared" si="18"/>
        <v>8</v>
      </c>
      <c r="D56" s="42">
        <f t="shared" si="20"/>
        <v>1</v>
      </c>
      <c r="E56" s="42">
        <f t="shared" si="21"/>
        <v>1</v>
      </c>
      <c r="F56" s="42">
        <f t="shared" si="22"/>
        <v>2</v>
      </c>
      <c r="G56" s="42">
        <f t="shared" si="23"/>
        <v>1</v>
      </c>
      <c r="H56" s="37">
        <f t="shared" si="24"/>
        <v>14</v>
      </c>
      <c r="I56" s="47">
        <f t="shared" si="19"/>
        <v>2.8397565922920892E-2</v>
      </c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62"/>
    </row>
    <row r="57" spans="1:29" x14ac:dyDescent="0.25">
      <c r="A57" s="58" t="str">
        <f t="shared" si="16"/>
        <v>Patrocinio Clube de Futebol</v>
      </c>
      <c r="B57" s="42">
        <f t="shared" si="17"/>
        <v>7</v>
      </c>
      <c r="C57" s="42">
        <f t="shared" si="18"/>
        <v>6</v>
      </c>
      <c r="D57" s="42">
        <f t="shared" si="20"/>
        <v>7</v>
      </c>
      <c r="E57" s="42">
        <f t="shared" si="21"/>
        <v>7</v>
      </c>
      <c r="F57" s="42">
        <f t="shared" si="22"/>
        <v>7</v>
      </c>
      <c r="G57" s="42">
        <f t="shared" si="23"/>
        <v>7</v>
      </c>
      <c r="H57" s="37">
        <f t="shared" si="24"/>
        <v>41</v>
      </c>
      <c r="I57" s="47">
        <f t="shared" si="19"/>
        <v>8.3164300202839755E-2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62"/>
    </row>
    <row r="58" spans="1:29" x14ac:dyDescent="0.25">
      <c r="A58" s="58" t="str">
        <f t="shared" si="16"/>
        <v xml:space="preserve">Aquisição de Seguradoras </v>
      </c>
      <c r="B58" s="42">
        <f t="shared" si="17"/>
        <v>11</v>
      </c>
      <c r="C58" s="42">
        <f t="shared" si="18"/>
        <v>6</v>
      </c>
      <c r="D58" s="42">
        <f t="shared" si="20"/>
        <v>11</v>
      </c>
      <c r="E58" s="42">
        <f t="shared" si="21"/>
        <v>11</v>
      </c>
      <c r="F58" s="42">
        <f t="shared" si="22"/>
        <v>11</v>
      </c>
      <c r="G58" s="42">
        <f t="shared" si="23"/>
        <v>10</v>
      </c>
      <c r="H58" s="37">
        <f t="shared" si="24"/>
        <v>60</v>
      </c>
      <c r="I58" s="47">
        <f t="shared" si="19"/>
        <v>0.12170385395537525</v>
      </c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62"/>
    </row>
    <row r="59" spans="1:29" x14ac:dyDescent="0.25">
      <c r="A59" s="58" t="str">
        <f t="shared" si="16"/>
        <v xml:space="preserve">Fidelização de Cliente </v>
      </c>
      <c r="B59" s="42">
        <f t="shared" si="17"/>
        <v>5</v>
      </c>
      <c r="C59" s="42">
        <f t="shared" si="18"/>
        <v>6</v>
      </c>
      <c r="D59" s="42">
        <f t="shared" si="20"/>
        <v>3</v>
      </c>
      <c r="E59" s="42">
        <f t="shared" si="21"/>
        <v>3</v>
      </c>
      <c r="F59" s="42">
        <f t="shared" si="22"/>
        <v>5</v>
      </c>
      <c r="G59" s="42">
        <f t="shared" si="23"/>
        <v>5</v>
      </c>
      <c r="H59" s="37">
        <f t="shared" si="24"/>
        <v>27</v>
      </c>
      <c r="I59" s="47">
        <f t="shared" si="19"/>
        <v>5.4766734279918863E-2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62"/>
    </row>
    <row r="60" spans="1:29" x14ac:dyDescent="0.25">
      <c r="A60" s="58" t="str">
        <f t="shared" si="16"/>
        <v>Expandir o número de filiais</v>
      </c>
      <c r="B60" s="42">
        <f t="shared" si="17"/>
        <v>5</v>
      </c>
      <c r="C60" s="42">
        <f t="shared" si="18"/>
        <v>7</v>
      </c>
      <c r="D60" s="42">
        <f t="shared" si="20"/>
        <v>5</v>
      </c>
      <c r="E60" s="42">
        <f t="shared" si="21"/>
        <v>5</v>
      </c>
      <c r="F60" s="42">
        <f t="shared" si="22"/>
        <v>5</v>
      </c>
      <c r="G60" s="42">
        <f t="shared" si="23"/>
        <v>5</v>
      </c>
      <c r="H60" s="37">
        <f t="shared" si="24"/>
        <v>32</v>
      </c>
      <c r="I60" s="47">
        <f t="shared" si="19"/>
        <v>6.4908722109533468E-2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62"/>
    </row>
    <row r="61" spans="1:29" x14ac:dyDescent="0.25">
      <c r="A61" s="58" t="str">
        <f t="shared" si="16"/>
        <v>Cobrir a oferta do Concorrente</v>
      </c>
      <c r="B61" s="42">
        <f t="shared" si="17"/>
        <v>8</v>
      </c>
      <c r="C61" s="42">
        <f t="shared" si="18"/>
        <v>8</v>
      </c>
      <c r="D61" s="42">
        <f t="shared" si="20"/>
        <v>8</v>
      </c>
      <c r="E61" s="42">
        <f t="shared" si="21"/>
        <v>8</v>
      </c>
      <c r="F61" s="42">
        <f t="shared" si="22"/>
        <v>6</v>
      </c>
      <c r="G61" s="42">
        <f t="shared" si="23"/>
        <v>8</v>
      </c>
      <c r="H61" s="37">
        <f t="shared" si="24"/>
        <v>46</v>
      </c>
      <c r="I61" s="47">
        <f t="shared" si="19"/>
        <v>9.330628803245436E-2</v>
      </c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62"/>
    </row>
    <row r="62" spans="1:29" x14ac:dyDescent="0.25">
      <c r="A62" s="65"/>
      <c r="B62" s="66"/>
      <c r="C62" s="6"/>
      <c r="D62" s="6"/>
      <c r="E62" s="6"/>
      <c r="F62" s="6"/>
      <c r="G62" s="6"/>
      <c r="H62" s="6"/>
      <c r="I62" s="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62"/>
    </row>
    <row r="63" spans="1:29" ht="15.75" thickBot="1" x14ac:dyDescent="0.3">
      <c r="A63" s="67" t="s">
        <v>184</v>
      </c>
      <c r="B63" s="68">
        <f>SUM(B50:B61)</f>
        <v>85</v>
      </c>
      <c r="C63" s="68">
        <f t="shared" ref="C63:H63" si="25">SUM(C50:C61)</f>
        <v>77</v>
      </c>
      <c r="D63" s="68">
        <f t="shared" si="25"/>
        <v>82</v>
      </c>
      <c r="E63" s="68">
        <f t="shared" si="25"/>
        <v>82</v>
      </c>
      <c r="F63" s="68">
        <f t="shared" si="25"/>
        <v>83</v>
      </c>
      <c r="G63" s="68">
        <f t="shared" si="25"/>
        <v>84</v>
      </c>
      <c r="H63" s="69">
        <f t="shared" si="25"/>
        <v>493</v>
      </c>
      <c r="I63" s="70">
        <f>SUM(I50:I61)</f>
        <v>1</v>
      </c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2"/>
    </row>
  </sheetData>
  <sortState ref="A52:H63">
    <sortCondition descending="1" ref="A51"/>
  </sortState>
  <mergeCells count="1">
    <mergeCell ref="A5:AC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26"/>
  <sheetViews>
    <sheetView showGridLines="0" zoomScale="85" zoomScaleNormal="85" workbookViewId="0">
      <pane ySplit="8" topLeftCell="A9" activePane="bottomLeft" state="frozen"/>
      <selection pane="bottomLeft" activeCell="A6" sqref="A6:G6"/>
    </sheetView>
  </sheetViews>
  <sheetFormatPr defaultRowHeight="15" x14ac:dyDescent="0.25"/>
  <cols>
    <col min="1" max="1" width="24" style="1" customWidth="1"/>
    <col min="2" max="2" width="43.28515625" customWidth="1"/>
    <col min="3" max="3" width="39.5703125" customWidth="1"/>
    <col min="4" max="4" width="19.5703125" customWidth="1"/>
    <col min="5" max="5" width="19.5703125" bestFit="1" customWidth="1"/>
    <col min="6" max="6" width="16" customWidth="1"/>
    <col min="7" max="7" width="17.5703125" customWidth="1"/>
  </cols>
  <sheetData>
    <row r="1" spans="1:7" x14ac:dyDescent="0.25">
      <c r="A1" s="226"/>
      <c r="B1" s="199"/>
      <c r="C1" s="199"/>
      <c r="D1" s="199"/>
      <c r="E1" s="199"/>
      <c r="F1" s="199"/>
      <c r="G1" s="200"/>
    </row>
    <row r="2" spans="1:7" x14ac:dyDescent="0.25">
      <c r="A2" s="227"/>
      <c r="B2" s="189"/>
      <c r="C2" s="189"/>
      <c r="D2" s="189"/>
      <c r="E2" s="189"/>
      <c r="F2" s="189"/>
      <c r="G2" s="202"/>
    </row>
    <row r="3" spans="1:7" x14ac:dyDescent="0.25">
      <c r="A3" s="227"/>
      <c r="B3" s="189"/>
      <c r="C3" s="189"/>
      <c r="D3" s="189"/>
      <c r="E3" s="189"/>
      <c r="F3" s="189"/>
      <c r="G3" s="202"/>
    </row>
    <row r="4" spans="1:7" x14ac:dyDescent="0.25">
      <c r="A4" s="166"/>
      <c r="B4" s="189"/>
      <c r="C4" s="188"/>
      <c r="D4" s="188"/>
      <c r="E4" s="189"/>
      <c r="F4" s="189"/>
      <c r="G4" s="202"/>
    </row>
    <row r="5" spans="1:7" ht="18.75" x14ac:dyDescent="0.25">
      <c r="A5" s="228"/>
      <c r="B5" s="189"/>
      <c r="C5" s="188"/>
      <c r="D5" s="188"/>
      <c r="E5" s="189"/>
      <c r="F5" s="189"/>
      <c r="G5" s="202"/>
    </row>
    <row r="6" spans="1:7" ht="26.25" x14ac:dyDescent="0.25">
      <c r="A6" s="229" t="s">
        <v>118</v>
      </c>
      <c r="B6" s="218"/>
      <c r="C6" s="218"/>
      <c r="D6" s="218"/>
      <c r="E6" s="218"/>
      <c r="F6" s="218"/>
      <c r="G6" s="230"/>
    </row>
    <row r="7" spans="1:7" ht="18.75" x14ac:dyDescent="0.25">
      <c r="A7" s="168"/>
      <c r="B7" s="209"/>
      <c r="C7" s="221"/>
      <c r="D7" s="221"/>
      <c r="E7" s="209"/>
      <c r="F7" s="209"/>
      <c r="G7" s="231"/>
    </row>
    <row r="8" spans="1:7" ht="18" thickBot="1" x14ac:dyDescent="0.35">
      <c r="A8" s="223" t="s">
        <v>189</v>
      </c>
      <c r="B8" s="224" t="s">
        <v>0</v>
      </c>
      <c r="C8" s="224" t="s">
        <v>1</v>
      </c>
      <c r="D8" s="224" t="s">
        <v>187</v>
      </c>
      <c r="E8" s="224" t="s">
        <v>22</v>
      </c>
      <c r="F8" s="224" t="s">
        <v>182</v>
      </c>
      <c r="G8" s="225" t="s">
        <v>183</v>
      </c>
    </row>
    <row r="9" spans="1:7" x14ac:dyDescent="0.25">
      <c r="A9" s="90" t="str">
        <f>Seleção!A11</f>
        <v>PRJ-05</v>
      </c>
      <c r="B9" s="97" t="str">
        <f>Seleção!B11</f>
        <v>Potencialização das vendas ao grande público</v>
      </c>
      <c r="C9" s="97" t="str">
        <f>Seleção!C11</f>
        <v>Novos Negócios</v>
      </c>
      <c r="D9" s="91">
        <f>Priorização!I50</f>
        <v>0.12981744421906694</v>
      </c>
      <c r="E9" s="92">
        <f>Seleção!E11</f>
        <v>50000000</v>
      </c>
      <c r="F9" s="93">
        <v>42064</v>
      </c>
      <c r="G9" s="94">
        <v>42248</v>
      </c>
    </row>
    <row r="10" spans="1:7" x14ac:dyDescent="0.25">
      <c r="A10" s="95" t="str">
        <f>Seleção!A12</f>
        <v>PRJ-02</v>
      </c>
      <c r="B10" s="98" t="str">
        <f>Seleção!B12</f>
        <v>Sistema Gerador de Apólices</v>
      </c>
      <c r="C10" s="98" t="str">
        <f>Seleção!C12</f>
        <v>Infraestrutura e Tecnologia</v>
      </c>
      <c r="D10" s="87">
        <f>Priorização!I51</f>
        <v>0.10547667342799188</v>
      </c>
      <c r="E10" s="88">
        <f>Seleção!E12</f>
        <v>6000000</v>
      </c>
      <c r="F10" s="89">
        <v>41640</v>
      </c>
      <c r="G10" s="96">
        <v>42004</v>
      </c>
    </row>
    <row r="11" spans="1:7" x14ac:dyDescent="0.25">
      <c r="A11" s="95" t="str">
        <f>Seleção!A13</f>
        <v>PRJ-28</v>
      </c>
      <c r="B11" s="98" t="str">
        <f>Seleção!B13</f>
        <v>Treinamento Sistema Apólices</v>
      </c>
      <c r="C11" s="98" t="str">
        <f>Seleção!C13</f>
        <v>Gestão de Pessoas</v>
      </c>
      <c r="D11" s="87">
        <f>Priorização!I52</f>
        <v>8.1135902636916835E-2</v>
      </c>
      <c r="E11" s="88">
        <f>Seleção!E13</f>
        <v>800000</v>
      </c>
      <c r="F11" s="89">
        <v>41640</v>
      </c>
      <c r="G11" s="96">
        <v>41760</v>
      </c>
    </row>
    <row r="12" spans="1:7" x14ac:dyDescent="0.25">
      <c r="A12" s="95" t="str">
        <f>Seleção!A14</f>
        <v>PRJ-01</v>
      </c>
      <c r="B12" s="98" t="str">
        <f>Seleção!B14</f>
        <v>Contratação de Pessoas</v>
      </c>
      <c r="C12" s="98" t="str">
        <f>Seleção!C14</f>
        <v>Gestão de Pessoas</v>
      </c>
      <c r="D12" s="87">
        <f>Priorização!I53</f>
        <v>4.8681541582150101E-2</v>
      </c>
      <c r="E12" s="88">
        <f>Seleção!E14</f>
        <v>2000000</v>
      </c>
      <c r="F12" s="89">
        <v>41732</v>
      </c>
      <c r="G12" s="96">
        <v>41744</v>
      </c>
    </row>
    <row r="13" spans="1:7" x14ac:dyDescent="0.25">
      <c r="A13" s="95" t="str">
        <f>Seleção!A15</f>
        <v>PRJ-07</v>
      </c>
      <c r="B13" s="98" t="str">
        <f>Seleção!B15</f>
        <v>Aluguel / Compra de Imoveis e Mobiliario</v>
      </c>
      <c r="C13" s="98" t="str">
        <f>Seleção!C15</f>
        <v>Infraestrutura e Tecnologia</v>
      </c>
      <c r="D13" s="87">
        <f>Priorização!I54</f>
        <v>0.12373225152129817</v>
      </c>
      <c r="E13" s="88">
        <f>Seleção!E15</f>
        <v>8000000</v>
      </c>
      <c r="F13" s="89">
        <v>41760</v>
      </c>
      <c r="G13" s="96">
        <v>42125</v>
      </c>
    </row>
    <row r="14" spans="1:7" x14ac:dyDescent="0.25">
      <c r="A14" s="95" t="str">
        <f>Seleção!A16</f>
        <v>PGM-14</v>
      </c>
      <c r="B14" s="98" t="str">
        <f>Seleção!B16</f>
        <v>Markenting Publicitário</v>
      </c>
      <c r="C14" s="98" t="str">
        <f>Seleção!C16</f>
        <v>Ação de Marketing</v>
      </c>
      <c r="D14" s="87">
        <f>Priorização!I55</f>
        <v>6.4908722109533468E-2</v>
      </c>
      <c r="E14" s="88">
        <f>Seleção!E16</f>
        <v>60000000</v>
      </c>
      <c r="F14" s="89">
        <v>42522</v>
      </c>
      <c r="G14" s="96">
        <v>42673</v>
      </c>
    </row>
    <row r="15" spans="1:7" x14ac:dyDescent="0.25">
      <c r="A15" s="95" t="str">
        <f>Seleção!A17</f>
        <v>PGM-16</v>
      </c>
      <c r="B15" s="98" t="str">
        <f>Seleção!B17</f>
        <v>Patrocínio Atletas</v>
      </c>
      <c r="C15" s="98" t="str">
        <f>Seleção!C17</f>
        <v>Ação de Marketing</v>
      </c>
      <c r="D15" s="87">
        <f>Priorização!I56</f>
        <v>2.8397565922920892E-2</v>
      </c>
      <c r="E15" s="88">
        <f>Seleção!E17</f>
        <v>15000000</v>
      </c>
      <c r="F15" s="89">
        <v>42309</v>
      </c>
      <c r="G15" s="96">
        <v>42490</v>
      </c>
    </row>
    <row r="16" spans="1:7" x14ac:dyDescent="0.25">
      <c r="A16" s="95" t="str">
        <f>Seleção!A18</f>
        <v>PRJ-17</v>
      </c>
      <c r="B16" s="98" t="str">
        <f>Seleção!B18</f>
        <v>Patrocinio Clube de Futebol</v>
      </c>
      <c r="C16" s="98" t="str">
        <f>Seleção!C18</f>
        <v>Ação de Marketing</v>
      </c>
      <c r="D16" s="87">
        <f>Priorização!I57</f>
        <v>8.3164300202839755E-2</v>
      </c>
      <c r="E16" s="88">
        <f>Seleção!E18</f>
        <v>100000000</v>
      </c>
      <c r="F16" s="89">
        <v>41640</v>
      </c>
      <c r="G16" s="96">
        <v>41791</v>
      </c>
    </row>
    <row r="17" spans="1:7" x14ac:dyDescent="0.25">
      <c r="A17" s="95" t="str">
        <f>Seleção!A19</f>
        <v>PRJ-08</v>
      </c>
      <c r="B17" s="98" t="str">
        <f>Seleção!B19</f>
        <v xml:space="preserve">Aquisição de Seguradoras </v>
      </c>
      <c r="C17" s="98" t="str">
        <f>Seleção!C19</f>
        <v>Aumento de Participação no Mercado</v>
      </c>
      <c r="D17" s="87">
        <f>Priorização!I58</f>
        <v>0.12170385395537525</v>
      </c>
      <c r="E17" s="88">
        <f>Seleção!E19</f>
        <v>500000000</v>
      </c>
      <c r="F17" s="89">
        <v>41640</v>
      </c>
      <c r="G17" s="96">
        <v>41791</v>
      </c>
    </row>
    <row r="18" spans="1:7" x14ac:dyDescent="0.25">
      <c r="A18" s="95" t="str">
        <f>Seleção!A20</f>
        <v>PGM-21</v>
      </c>
      <c r="B18" s="98" t="str">
        <f>Seleção!B20</f>
        <v xml:space="preserve">Fidelização de Cliente </v>
      </c>
      <c r="C18" s="98" t="str">
        <f>Seleção!C20</f>
        <v>Ação de Marketing</v>
      </c>
      <c r="D18" s="87">
        <f>Priorização!I59</f>
        <v>5.4766734279918863E-2</v>
      </c>
      <c r="E18" s="88">
        <f>Seleção!E20</f>
        <v>25000000</v>
      </c>
      <c r="F18" s="89">
        <v>42461</v>
      </c>
      <c r="G18" s="96">
        <v>42581</v>
      </c>
    </row>
    <row r="19" spans="1:7" x14ac:dyDescent="0.25">
      <c r="A19" s="95" t="str">
        <f>Seleção!A21</f>
        <v>PRJ-10</v>
      </c>
      <c r="B19" s="98" t="str">
        <f>Seleção!B21</f>
        <v>Expandir o número de filiais</v>
      </c>
      <c r="C19" s="98" t="str">
        <f>Seleção!C21</f>
        <v>Aumento de Participação no Mercado</v>
      </c>
      <c r="D19" s="87">
        <f>Priorização!I60</f>
        <v>6.4908722109533468E-2</v>
      </c>
      <c r="E19" s="88">
        <f>Seleção!E21</f>
        <v>60000000</v>
      </c>
      <c r="F19" s="89">
        <v>41640</v>
      </c>
      <c r="G19" s="96">
        <v>41791</v>
      </c>
    </row>
    <row r="20" spans="1:7" x14ac:dyDescent="0.25">
      <c r="A20" s="95" t="str">
        <f>Seleção!A22</f>
        <v>PRJ-18</v>
      </c>
      <c r="B20" s="98" t="str">
        <f>Seleção!B22</f>
        <v>Cobrir a oferta do Concorrente</v>
      </c>
      <c r="C20" s="98" t="str">
        <f>Seleção!C22</f>
        <v>Aumento de Participação no Mercado</v>
      </c>
      <c r="D20" s="87">
        <f>Priorização!I61</f>
        <v>9.330628803245436E-2</v>
      </c>
      <c r="E20" s="88">
        <f>Seleção!E22</f>
        <v>7500000</v>
      </c>
      <c r="F20" s="89">
        <v>41640</v>
      </c>
      <c r="G20" s="96">
        <v>41820</v>
      </c>
    </row>
    <row r="21" spans="1:7" x14ac:dyDescent="0.25">
      <c r="A21" s="95" t="str">
        <f>Seleção!A23</f>
        <v>PRJ-20</v>
      </c>
      <c r="B21" s="98" t="str">
        <f>Seleção!B23</f>
        <v>Pré inspeção Veicular</v>
      </c>
      <c r="C21" s="98" t="str">
        <f>Seleção!C23</f>
        <v>Aumento de Participação no Mercado</v>
      </c>
      <c r="D21" s="87">
        <f>Priorização!I62</f>
        <v>0</v>
      </c>
      <c r="E21" s="88">
        <f>Seleção!E23</f>
        <v>5000000</v>
      </c>
      <c r="F21" s="89">
        <v>41640</v>
      </c>
      <c r="G21" s="96">
        <v>41820</v>
      </c>
    </row>
    <row r="22" spans="1:7" x14ac:dyDescent="0.25">
      <c r="A22" s="95" t="str">
        <f>Seleção!A24</f>
        <v>PRJ-03</v>
      </c>
      <c r="B22" s="98" t="str">
        <f>Seleção!B24</f>
        <v>Licitação de Empresas</v>
      </c>
      <c r="C22" s="98" t="str">
        <f>Seleção!C24</f>
        <v>Eficiência Operacional</v>
      </c>
      <c r="D22" s="87">
        <f>Priorização!I63</f>
        <v>1</v>
      </c>
      <c r="E22" s="88">
        <f>Seleção!E24</f>
        <v>30000000</v>
      </c>
      <c r="F22" s="89">
        <v>41640</v>
      </c>
      <c r="G22" s="96">
        <v>41820</v>
      </c>
    </row>
    <row r="23" spans="1:7" x14ac:dyDescent="0.25">
      <c r="A23" s="95" t="str">
        <f>Seleção!A25</f>
        <v>PRJ-09</v>
      </c>
      <c r="B23" s="98" t="str">
        <f>Seleção!B25</f>
        <v>Oficinas Credenciadas</v>
      </c>
      <c r="C23" s="98" t="str">
        <f>Seleção!C25</f>
        <v>Eficiência Operacional</v>
      </c>
      <c r="D23" s="87">
        <f>Priorização!I64</f>
        <v>0</v>
      </c>
      <c r="E23" s="88">
        <f>Seleção!E25</f>
        <v>7000000</v>
      </c>
      <c r="F23" s="89">
        <v>41640</v>
      </c>
      <c r="G23" s="96">
        <v>41820</v>
      </c>
    </row>
    <row r="24" spans="1:7" x14ac:dyDescent="0.25">
      <c r="A24" s="95" t="str">
        <f>Seleção!A26</f>
        <v>PRJ-27</v>
      </c>
      <c r="B24" s="98" t="str">
        <f>Seleção!B26</f>
        <v>Redução do tempo de vistoria</v>
      </c>
      <c r="C24" s="98" t="str">
        <f>Seleção!C26</f>
        <v>Eficiência Operacional</v>
      </c>
      <c r="D24" s="87">
        <f>Priorização!I65</f>
        <v>0</v>
      </c>
      <c r="E24" s="88">
        <f>Seleção!E26</f>
        <v>5000000</v>
      </c>
      <c r="F24" s="89">
        <v>41640</v>
      </c>
      <c r="G24" s="96">
        <v>41820</v>
      </c>
    </row>
    <row r="25" spans="1:7" x14ac:dyDescent="0.25">
      <c r="A25" s="145"/>
      <c r="B25" s="146"/>
      <c r="C25" s="146"/>
      <c r="D25" s="147"/>
      <c r="E25" s="148"/>
      <c r="F25" s="149"/>
      <c r="G25" s="149"/>
    </row>
    <row r="26" spans="1:7" x14ac:dyDescent="0.25">
      <c r="C26" s="159" t="s">
        <v>198</v>
      </c>
      <c r="D26" s="159"/>
      <c r="E26" s="41">
        <f>SUM(E9:E25)</f>
        <v>881300000</v>
      </c>
    </row>
  </sheetData>
  <mergeCells count="2">
    <mergeCell ref="C26:D26"/>
    <mergeCell ref="A6:G6"/>
  </mergeCells>
  <conditionalFormatting sqref="E20:E24">
    <cfRule type="dataBar" priority="1">
      <dataBar>
        <cfvo type="min"/>
        <cfvo type="max"/>
        <color rgb="FF008AEF"/>
      </dataBar>
    </cfRule>
  </conditionalFormatting>
  <conditionalFormatting sqref="E20:E24">
    <cfRule type="dataBar" priority="2">
      <dataBar>
        <cfvo type="min"/>
        <cfvo type="max"/>
        <color rgb="FFFF555A"/>
      </dataBar>
    </cfRule>
  </conditionalFormatting>
  <conditionalFormatting sqref="E9:E19 E25">
    <cfRule type="dataBar" priority="35">
      <dataBar>
        <cfvo type="min"/>
        <cfvo type="max"/>
        <color rgb="FF008AEF"/>
      </dataBar>
    </cfRule>
  </conditionalFormatting>
  <conditionalFormatting sqref="E9:E19 E25">
    <cfRule type="dataBar" priority="37">
      <dataBar>
        <cfvo type="min"/>
        <cfvo type="max"/>
        <color rgb="FFFF555A"/>
      </dataBar>
    </cfRule>
  </conditionalFormatting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T53"/>
  <sheetViews>
    <sheetView workbookViewId="0">
      <selection activeCell="D3" sqref="D3"/>
    </sheetView>
  </sheetViews>
  <sheetFormatPr defaultRowHeight="15" x14ac:dyDescent="0.25"/>
  <sheetData>
    <row r="1" spans="1:20" x14ac:dyDescent="0.25">
      <c r="A1" s="197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200"/>
    </row>
    <row r="2" spans="1:20" x14ac:dyDescent="0.25">
      <c r="A2" s="201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202"/>
    </row>
    <row r="3" spans="1:20" x14ac:dyDescent="0.25">
      <c r="A3" s="201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202"/>
    </row>
    <row r="4" spans="1:20" x14ac:dyDescent="0.25">
      <c r="A4" s="201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02"/>
    </row>
    <row r="5" spans="1:20" x14ac:dyDescent="0.25">
      <c r="A5" s="201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202"/>
      <c r="T5" s="6"/>
    </row>
    <row r="6" spans="1:20" x14ac:dyDescent="0.25">
      <c r="A6" s="232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31"/>
      <c r="T6" s="6"/>
    </row>
    <row r="7" spans="1:20" x14ac:dyDescent="0.25">
      <c r="A7" s="7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77"/>
      <c r="T7" s="6"/>
    </row>
    <row r="8" spans="1:20" x14ac:dyDescent="0.25">
      <c r="A8" s="160" t="s">
        <v>190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2"/>
      <c r="T8" s="6"/>
    </row>
    <row r="9" spans="1:20" x14ac:dyDescent="0.25">
      <c r="A9" s="7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77"/>
      <c r="T9" s="6"/>
    </row>
    <row r="10" spans="1:20" x14ac:dyDescent="0.25">
      <c r="A10" s="7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77"/>
      <c r="T10" s="6"/>
    </row>
    <row r="11" spans="1:20" x14ac:dyDescent="0.25">
      <c r="A11" s="7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77"/>
      <c r="T11" s="6"/>
    </row>
    <row r="12" spans="1:20" x14ac:dyDescent="0.25">
      <c r="A12" s="7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77"/>
      <c r="T12" s="6"/>
    </row>
    <row r="13" spans="1:20" x14ac:dyDescent="0.25">
      <c r="A13" s="7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77"/>
      <c r="T13" s="6"/>
    </row>
    <row r="14" spans="1:20" x14ac:dyDescent="0.25">
      <c r="A14" s="7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77"/>
    </row>
    <row r="15" spans="1:20" x14ac:dyDescent="0.25">
      <c r="A15" s="7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77"/>
    </row>
    <row r="16" spans="1:20" x14ac:dyDescent="0.25">
      <c r="A16" s="7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77"/>
    </row>
    <row r="17" spans="1:20" x14ac:dyDescent="0.25">
      <c r="A17" s="7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77"/>
    </row>
    <row r="18" spans="1:20" x14ac:dyDescent="0.25">
      <c r="A18" s="7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77"/>
      <c r="T18" s="6"/>
    </row>
    <row r="19" spans="1:20" x14ac:dyDescent="0.25">
      <c r="A19" s="7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77"/>
    </row>
    <row r="20" spans="1:20" x14ac:dyDescent="0.25">
      <c r="A20" s="7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77"/>
    </row>
    <row r="21" spans="1:20" x14ac:dyDescent="0.25">
      <c r="A21" s="7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77"/>
    </row>
    <row r="22" spans="1:20" x14ac:dyDescent="0.25">
      <c r="A22" s="7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77"/>
    </row>
    <row r="23" spans="1:20" x14ac:dyDescent="0.25">
      <c r="A23" s="7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77"/>
    </row>
    <row r="24" spans="1:20" x14ac:dyDescent="0.25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77"/>
    </row>
    <row r="25" spans="1:20" x14ac:dyDescent="0.25">
      <c r="A25" s="7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77"/>
    </row>
    <row r="26" spans="1:20" x14ac:dyDescent="0.25">
      <c r="A26" s="7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77"/>
    </row>
    <row r="27" spans="1:20" x14ac:dyDescent="0.25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7"/>
    </row>
    <row r="28" spans="1:20" x14ac:dyDescent="0.25">
      <c r="A28" s="7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77"/>
    </row>
    <row r="29" spans="1:20" x14ac:dyDescent="0.25">
      <c r="A29" s="7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77"/>
    </row>
    <row r="30" spans="1:20" x14ac:dyDescent="0.25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77"/>
    </row>
    <row r="31" spans="1:20" x14ac:dyDescent="0.25">
      <c r="A31" s="160" t="s">
        <v>191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2"/>
    </row>
    <row r="32" spans="1:20" x14ac:dyDescent="0.25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7"/>
    </row>
    <row r="33" spans="1:18" x14ac:dyDescent="0.25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77"/>
    </row>
    <row r="34" spans="1:18" x14ac:dyDescent="0.25">
      <c r="A34" s="7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77"/>
    </row>
    <row r="35" spans="1:18" x14ac:dyDescent="0.25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77"/>
    </row>
    <row r="36" spans="1:18" x14ac:dyDescent="0.25">
      <c r="A36" s="7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77"/>
    </row>
    <row r="37" spans="1:18" x14ac:dyDescent="0.25">
      <c r="A37" s="7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77"/>
    </row>
    <row r="38" spans="1:18" x14ac:dyDescent="0.25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77"/>
    </row>
    <row r="39" spans="1:18" x14ac:dyDescent="0.25">
      <c r="A39" s="7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77"/>
    </row>
    <row r="40" spans="1:18" x14ac:dyDescent="0.2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77"/>
    </row>
    <row r="41" spans="1:18" x14ac:dyDescent="0.25">
      <c r="A41" s="7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77"/>
    </row>
    <row r="42" spans="1:18" x14ac:dyDescent="0.25">
      <c r="A42" s="7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77"/>
    </row>
    <row r="43" spans="1:18" x14ac:dyDescent="0.25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77"/>
    </row>
    <row r="44" spans="1:18" x14ac:dyDescent="0.25">
      <c r="A44" s="7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77"/>
    </row>
    <row r="45" spans="1:18" x14ac:dyDescent="0.25">
      <c r="A45" s="7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77"/>
    </row>
    <row r="46" spans="1:18" x14ac:dyDescent="0.25">
      <c r="A46" s="7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77"/>
    </row>
    <row r="47" spans="1:18" x14ac:dyDescent="0.25">
      <c r="A47" s="7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77"/>
    </row>
    <row r="48" spans="1:18" x14ac:dyDescent="0.25">
      <c r="A48" s="7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77"/>
    </row>
    <row r="49" spans="1:18" x14ac:dyDescent="0.25">
      <c r="A49" s="7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77"/>
    </row>
    <row r="50" spans="1:18" x14ac:dyDescent="0.25">
      <c r="A50" s="7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77"/>
    </row>
    <row r="51" spans="1:18" x14ac:dyDescent="0.25">
      <c r="A51" s="7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77"/>
    </row>
    <row r="52" spans="1:18" x14ac:dyDescent="0.25">
      <c r="A52" s="7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77"/>
    </row>
    <row r="53" spans="1:18" x14ac:dyDescent="0.25">
      <c r="A53" s="108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10"/>
    </row>
  </sheetData>
  <mergeCells count="2">
    <mergeCell ref="A8:R8"/>
    <mergeCell ref="A31:R31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5" zoomScaleNormal="85" workbookViewId="0">
      <selection activeCell="D25" sqref="D25"/>
    </sheetView>
  </sheetViews>
  <sheetFormatPr defaultRowHeight="15" x14ac:dyDescent="0.25"/>
  <cols>
    <col min="1" max="1" width="23.7109375" customWidth="1"/>
    <col min="2" max="2" width="30" customWidth="1"/>
    <col min="3" max="3" width="29.42578125" bestFit="1" customWidth="1"/>
    <col min="4" max="4" width="45.28515625" customWidth="1"/>
    <col min="6" max="6" width="33" customWidth="1"/>
    <col min="8" max="8" width="22.5703125" bestFit="1" customWidth="1"/>
  </cols>
  <sheetData>
    <row r="1" spans="1:8" x14ac:dyDescent="0.25">
      <c r="A1" s="4" t="s">
        <v>60</v>
      </c>
      <c r="B1" s="4" t="s">
        <v>59</v>
      </c>
      <c r="C1" s="4" t="s">
        <v>13</v>
      </c>
      <c r="D1" s="4" t="s">
        <v>12</v>
      </c>
      <c r="F1" s="4" t="s">
        <v>14</v>
      </c>
      <c r="H1" s="4" t="s">
        <v>15</v>
      </c>
    </row>
    <row r="2" spans="1:8" s="6" customFormat="1" x14ac:dyDescent="0.25">
      <c r="A2" s="6" t="s">
        <v>61</v>
      </c>
      <c r="B2" s="7" t="s">
        <v>33</v>
      </c>
      <c r="C2" s="5" t="s">
        <v>4</v>
      </c>
      <c r="D2" s="6" t="s">
        <v>69</v>
      </c>
      <c r="F2" s="9" t="s">
        <v>91</v>
      </c>
      <c r="H2" s="6" t="s">
        <v>16</v>
      </c>
    </row>
    <row r="3" spans="1:8" s="6" customFormat="1" x14ac:dyDescent="0.25">
      <c r="A3" s="6" t="s">
        <v>62</v>
      </c>
      <c r="B3" s="7" t="s">
        <v>34</v>
      </c>
      <c r="C3" s="5" t="s">
        <v>5</v>
      </c>
      <c r="D3" s="6" t="s">
        <v>70</v>
      </c>
      <c r="F3" s="9" t="s">
        <v>93</v>
      </c>
      <c r="H3" s="6" t="s">
        <v>17</v>
      </c>
    </row>
    <row r="4" spans="1:8" s="6" customFormat="1" x14ac:dyDescent="0.25">
      <c r="A4" s="9" t="s">
        <v>63</v>
      </c>
      <c r="B4" s="7" t="s">
        <v>35</v>
      </c>
      <c r="C4" s="5" t="s">
        <v>6</v>
      </c>
      <c r="D4" s="6" t="s">
        <v>71</v>
      </c>
      <c r="F4" s="9" t="s">
        <v>94</v>
      </c>
      <c r="H4" s="6" t="s">
        <v>18</v>
      </c>
    </row>
    <row r="5" spans="1:8" s="6" customFormat="1" x14ac:dyDescent="0.25">
      <c r="A5" s="9" t="s">
        <v>64</v>
      </c>
      <c r="B5" s="7" t="s">
        <v>36</v>
      </c>
      <c r="C5" s="5" t="s">
        <v>7</v>
      </c>
      <c r="D5" s="9" t="s">
        <v>65</v>
      </c>
      <c r="F5" s="9" t="s">
        <v>95</v>
      </c>
      <c r="H5" s="9" t="s">
        <v>19</v>
      </c>
    </row>
    <row r="6" spans="1:8" s="6" customFormat="1" x14ac:dyDescent="0.25">
      <c r="B6" s="7" t="s">
        <v>37</v>
      </c>
      <c r="C6" s="5" t="s">
        <v>8</v>
      </c>
      <c r="D6" s="9" t="s">
        <v>83</v>
      </c>
      <c r="F6" s="9" t="s">
        <v>96</v>
      </c>
      <c r="H6" s="9" t="s">
        <v>20</v>
      </c>
    </row>
    <row r="7" spans="1:8" s="6" customFormat="1" x14ac:dyDescent="0.25">
      <c r="B7" s="7" t="s">
        <v>41</v>
      </c>
      <c r="C7" s="5" t="s">
        <v>9</v>
      </c>
      <c r="D7" s="9" t="s">
        <v>72</v>
      </c>
      <c r="H7" s="9" t="s">
        <v>21</v>
      </c>
    </row>
    <row r="8" spans="1:8" s="6" customFormat="1" x14ac:dyDescent="0.25">
      <c r="B8" s="7" t="s">
        <v>40</v>
      </c>
      <c r="C8" s="5" t="s">
        <v>10</v>
      </c>
      <c r="D8" s="9" t="s">
        <v>73</v>
      </c>
    </row>
    <row r="9" spans="1:8" s="6" customFormat="1" x14ac:dyDescent="0.25">
      <c r="B9" s="7" t="s">
        <v>38</v>
      </c>
      <c r="C9" s="8" t="s">
        <v>11</v>
      </c>
      <c r="D9" s="9" t="s">
        <v>74</v>
      </c>
    </row>
    <row r="10" spans="1:8" s="6" customFormat="1" x14ac:dyDescent="0.25">
      <c r="B10" s="7" t="s">
        <v>39</v>
      </c>
      <c r="C10" s="5" t="s">
        <v>66</v>
      </c>
      <c r="D10" s="9" t="s">
        <v>75</v>
      </c>
    </row>
    <row r="11" spans="1:8" s="6" customFormat="1" x14ac:dyDescent="0.25">
      <c r="B11" s="7" t="s">
        <v>3</v>
      </c>
      <c r="C11" s="7" t="s">
        <v>67</v>
      </c>
      <c r="D11" s="9" t="s">
        <v>76</v>
      </c>
    </row>
    <row r="12" spans="1:8" s="6" customFormat="1" x14ac:dyDescent="0.25">
      <c r="B12" s="7" t="s">
        <v>2</v>
      </c>
    </row>
    <row r="13" spans="1:8" s="6" customFormat="1" x14ac:dyDescent="0.25">
      <c r="B13" s="7"/>
    </row>
    <row r="14" spans="1:8" x14ac:dyDescent="0.25">
      <c r="B14" s="7"/>
    </row>
    <row r="15" spans="1:8" x14ac:dyDescent="0.25">
      <c r="B15" s="7"/>
    </row>
    <row r="16" spans="1:8" x14ac:dyDescent="0.25">
      <c r="B16" s="7"/>
    </row>
    <row r="17" spans="2:4" x14ac:dyDescent="0.25">
      <c r="B17" s="7"/>
    </row>
    <row r="18" spans="2:4" x14ac:dyDescent="0.25">
      <c r="B18" s="7"/>
    </row>
    <row r="19" spans="2:4" x14ac:dyDescent="0.25">
      <c r="B19" s="7"/>
    </row>
    <row r="20" spans="2:4" x14ac:dyDescent="0.25">
      <c r="B20" s="7"/>
    </row>
    <row r="21" spans="2:4" x14ac:dyDescent="0.25">
      <c r="B21" s="7"/>
    </row>
    <row r="22" spans="2:4" x14ac:dyDescent="0.25">
      <c r="B22" s="7"/>
    </row>
    <row r="23" spans="2:4" x14ac:dyDescent="0.25">
      <c r="B23" s="7"/>
    </row>
    <row r="24" spans="2:4" x14ac:dyDescent="0.25">
      <c r="D24" s="4"/>
    </row>
  </sheetData>
  <sortState ref="B2:B10">
    <sortCondition ref="B2:B10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9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12" baseType="lpstr">
      <vt:lpstr>Drivers</vt:lpstr>
      <vt:lpstr>Identificação</vt:lpstr>
      <vt:lpstr>Categorização</vt:lpstr>
      <vt:lpstr>Avaliação</vt:lpstr>
      <vt:lpstr>Seleção</vt:lpstr>
      <vt:lpstr>Priorização</vt:lpstr>
      <vt:lpstr>Balance</vt:lpstr>
      <vt:lpstr>Balance - Gráfico Bolhas</vt:lpstr>
      <vt:lpstr>Listas</vt:lpstr>
      <vt:lpstr>Balance - Gráfico Custo</vt:lpstr>
      <vt:lpstr>DRIVE</vt:lpstr>
      <vt:lpstr>DRIVERS</vt:lpstr>
    </vt:vector>
  </TitlesOfParts>
  <Company>IBTA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Portfolio Setorial</dc:title>
  <dc:subject>Treinamento Portfolio</dc:subject>
  <dc:creator>IBTA</dc:creator>
  <cp:keywords>portfolio</cp:keywords>
  <cp:lastModifiedBy>Jefferson</cp:lastModifiedBy>
  <cp:lastPrinted>2013-05-09T16:09:05Z</cp:lastPrinted>
  <dcterms:created xsi:type="dcterms:W3CDTF">2013-04-10T22:34:59Z</dcterms:created>
  <dcterms:modified xsi:type="dcterms:W3CDTF">2017-10-21T22:52:42Z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critório">
    <vt:lpwstr>MBA Gestão de Projetos</vt:lpwstr>
  </property>
</Properties>
</file>