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drigo\_Agile\Workshop Kanban\CFD\"/>
    </mc:Choice>
  </mc:AlternateContent>
  <xr:revisionPtr revIDLastSave="0" documentId="8_{DB0CEC73-1120-46AE-891F-1123E2404D95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CFD - DETALHADO" sheetId="2" r:id="rId1"/>
    <sheet name="CFD - ACUM." sheetId="5" r:id="rId2"/>
    <sheet name="CFD" sheetId="6" r:id="rId3"/>
    <sheet name="THROUGHPUT" sheetId="10" r:id="rId4"/>
    <sheet name="LT" sheetId="9" r:id="rId5"/>
    <sheet name="WIP" sheetId="1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9" l="1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8" i="9"/>
  <c r="R23" i="2" l="1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Q5" i="2" l="1"/>
  <c r="Q9" i="2"/>
  <c r="Q13" i="2"/>
  <c r="Q17" i="2"/>
  <c r="Q21" i="2"/>
  <c r="Q7" i="2"/>
  <c r="Q11" i="2"/>
  <c r="Q15" i="2"/>
  <c r="Q19" i="2"/>
  <c r="Q4" i="2"/>
  <c r="Q6" i="2"/>
  <c r="Q8" i="2"/>
  <c r="Q10" i="2"/>
  <c r="Q12" i="2"/>
  <c r="Q14" i="2"/>
  <c r="Q16" i="2"/>
  <c r="Q18" i="2"/>
  <c r="Q20" i="2"/>
  <c r="Q22" i="2"/>
  <c r="Q3" i="2"/>
  <c r="D3" i="5"/>
  <c r="D4" i="5" s="1"/>
  <c r="D5" i="5" s="1"/>
  <c r="D6" i="5" s="1"/>
  <c r="D7" i="5" s="1"/>
  <c r="D8" i="5" s="1"/>
  <c r="D9" i="5" s="1"/>
  <c r="D10" i="5" s="1"/>
  <c r="D11" i="5" s="1"/>
  <c r="D12" i="5" s="1"/>
  <c r="D13" i="5" s="1"/>
  <c r="D14" i="5" s="1"/>
  <c r="C3" i="5"/>
  <c r="C4" i="5" s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B3" i="5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3" i="9" l="1"/>
  <c r="B5" i="9"/>
  <c r="B2" i="9"/>
  <c r="B4" i="9" l="1"/>
  <c r="E3" i="5"/>
  <c r="E4" i="5" s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N3" i="5"/>
  <c r="N4" i="5" s="1"/>
  <c r="N5" i="5" s="1"/>
  <c r="N6" i="5" s="1"/>
  <c r="N7" i="5" s="1"/>
  <c r="N8" i="5" s="1"/>
  <c r="N9" i="5" s="1"/>
  <c r="N10" i="5" s="1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O3" i="5"/>
  <c r="O4" i="5" s="1"/>
  <c r="O5" i="5" s="1"/>
  <c r="O6" i="5" s="1"/>
  <c r="O7" i="5" s="1"/>
  <c r="O8" i="5" s="1"/>
  <c r="O9" i="5" s="1"/>
  <c r="O10" i="5" s="1"/>
  <c r="O11" i="5" s="1"/>
  <c r="O12" i="5" s="1"/>
  <c r="O13" i="5" s="1"/>
  <c r="O14" i="5" s="1"/>
  <c r="O15" i="5" s="1"/>
  <c r="O16" i="5" s="1"/>
  <c r="O17" i="5" s="1"/>
  <c r="O18" i="5" s="1"/>
  <c r="O19" i="5" s="1"/>
  <c r="O20" i="5" s="1"/>
  <c r="O21" i="5" s="1"/>
  <c r="O22" i="5" s="1"/>
  <c r="M3" i="5"/>
  <c r="M4" i="5" s="1"/>
  <c r="M5" i="5" s="1"/>
  <c r="M6" i="5" s="1"/>
  <c r="M7" i="5" s="1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G3" i="5"/>
  <c r="G4" i="5" s="1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F3" i="5"/>
  <c r="F4" i="5" s="1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H3" i="5"/>
  <c r="H4" i="5" s="1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I3" i="5"/>
  <c r="I4" i="5" s="1"/>
  <c r="I5" i="5" s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L3" i="5"/>
  <c r="L4" i="5" s="1"/>
  <c r="L5" i="5" s="1"/>
  <c r="L6" i="5" s="1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J3" i="5"/>
  <c r="J4" i="5" s="1"/>
  <c r="J5" i="5" s="1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K3" i="5"/>
  <c r="K4" i="5" s="1"/>
  <c r="K5" i="5" s="1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D15" i="5" l="1"/>
  <c r="D16" i="5" s="1"/>
  <c r="D17" i="5" s="1"/>
  <c r="D18" i="5" s="1"/>
  <c r="D19" i="5" s="1"/>
  <c r="D20" i="5" s="1"/>
  <c r="D21" i="5" s="1"/>
  <c r="D22" i="5" s="1"/>
  <c r="C15" i="5"/>
  <c r="C16" i="5" s="1"/>
  <c r="C17" i="5" s="1"/>
  <c r="C18" i="5" s="1"/>
  <c r="C19" i="5" s="1"/>
  <c r="C20" i="5" s="1"/>
  <c r="C21" i="5" s="1"/>
  <c r="C22" i="5" s="1"/>
  <c r="B15" i="5"/>
  <c r="B16" i="5" s="1"/>
  <c r="B17" i="5" s="1"/>
  <c r="B18" i="5" s="1"/>
  <c r="B19" i="5" s="1"/>
  <c r="B20" i="5" s="1"/>
  <c r="B21" i="5" s="1"/>
  <c r="B22" i="5" s="1"/>
</calcChain>
</file>

<file path=xl/sharedStrings.xml><?xml version="1.0" encoding="utf-8"?>
<sst xmlns="http://schemas.openxmlformats.org/spreadsheetml/2006/main" count="84" uniqueCount="53">
  <si>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</si>
  <si>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</si>
  <si>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</si>
  <si>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</si>
  <si>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</si>
  <si>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</si>
  <si>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</si>
  <si>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</si>
  <si>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</si>
  <si>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</si>
  <si>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LEAD TIME</t>
  </si>
  <si>
    <t>ID</t>
  </si>
  <si>
    <t>LT</t>
  </si>
  <si>
    <t>MÉDIA</t>
  </si>
  <si>
    <t>PERCENTIL 85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</si>
  <si>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</si>
  <si>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</si>
  <si>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</si>
  <si>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</si>
  <si>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</si>
  <si>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</si>
  <si>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</si>
  <si>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</si>
  <si>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</si>
  <si>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</si>
  <si>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DESVIO</t>
  </si>
  <si>
    <t>COEF.VAR</t>
  </si>
  <si>
    <t>UPSTREAM</t>
  </si>
  <si>
    <t>Solicitação de melhoria</t>
  </si>
  <si>
    <t>Para Priorizar</t>
  </si>
  <si>
    <t>Priorizados</t>
  </si>
  <si>
    <t>DOWNSTREAM</t>
  </si>
  <si>
    <t>Pronto para Desenvolvimento</t>
  </si>
  <si>
    <t>Em Desenvolvimento</t>
  </si>
  <si>
    <t>Para Testar</t>
  </si>
  <si>
    <t>Testando</t>
  </si>
  <si>
    <t>Pronto para Teste Integrado</t>
  </si>
  <si>
    <t>Em Teste Integrado</t>
  </si>
  <si>
    <t>Testado</t>
  </si>
  <si>
    <t>Para Publicar</t>
  </si>
  <si>
    <t>Publicado</t>
  </si>
  <si>
    <t>Entrega Suporte</t>
  </si>
  <si>
    <t>Entrega Cliente</t>
  </si>
  <si>
    <t>DIAS</t>
  </si>
  <si>
    <t>FLUXO</t>
  </si>
  <si>
    <t>TH</t>
  </si>
  <si>
    <t>WIP</t>
  </si>
  <si>
    <t>DT-INI</t>
  </si>
  <si>
    <t>DT-FIM</t>
  </si>
  <si>
    <t>Em andamento</t>
  </si>
  <si>
    <t>Classe</t>
  </si>
  <si>
    <t>Normal</t>
  </si>
  <si>
    <t>Urgente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</si>
</sst>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rgb="FF000000"/>
      <name val="Calibri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2" fillId="0" borderId="0" xfId="0" applyFont="1"/>
    <xf numFmtId="14" fontId="0" fillId="0" borderId="0" xfId="0" applyNumberFormat="1"/>
    <xf numFmtId="1" fontId="0" fillId="0" borderId="0" xfId="0" applyNumberFormat="1"/>
    <xf numFmtId="14" fontId="1" fillId="0" borderId="17" xfId="0" applyNumberFormat="1" applyFont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400"/>
              <a:t>CFD</a:t>
            </a:r>
            <a:r>
              <a:rPr lang="pt-BR" sz="2400" baseline="0"/>
              <a:t> - Fluxo Desenv. Melhorias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13"/>
          <c:order val="0"/>
          <c:tx>
            <c:strRef>
              <c:f>'CFD - ACUM.'!$O$2</c:f>
              <c:strCache>
                <c:ptCount val="1"/>
                <c:pt idx="0">
                  <c:v>Entrega Cliente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strRef>
              <c:f>'CFD - ACUM.'!$A$3:$A$22</c:f>
              <c:strCache>
                <c:ptCount val="20"/>
                <c:pt idx="0">
                  <c:v>Dia 1</c:v>
                </c:pt>
                <c:pt idx="1">
                  <c:v>Dia 2</c:v>
                </c:pt>
                <c:pt idx="2">
                  <c:v>Dia 3</c:v>
                </c:pt>
                <c:pt idx="3">
                  <c:v>Dia 4</c:v>
                </c:pt>
                <c:pt idx="4">
                  <c:v>Dia 5</c:v>
                </c:pt>
                <c:pt idx="5">
                  <c:v>Dia 6</c:v>
                </c:pt>
                <c:pt idx="6">
                  <c:v>Dia 7</c:v>
                </c:pt>
                <c:pt idx="7">
                  <c:v>Dia 8</c:v>
                </c:pt>
                <c:pt idx="8">
                  <c:v>Dia 9</c:v>
                </c:pt>
                <c:pt idx="9">
                  <c:v>Dia 10</c:v>
                </c:pt>
                <c:pt idx="10">
                  <c:v>Dia 11</c:v>
                </c:pt>
                <c:pt idx="11">
                  <c:v>Dia 12</c:v>
                </c:pt>
                <c:pt idx="12">
                  <c:v>Dia 13</c:v>
                </c:pt>
                <c:pt idx="13">
                  <c:v>Dia 14</c:v>
                </c:pt>
                <c:pt idx="14">
                  <c:v>Dia 15</c:v>
                </c:pt>
                <c:pt idx="15">
                  <c:v>Dia 16</c:v>
                </c:pt>
                <c:pt idx="16">
                  <c:v>Dia 17</c:v>
                </c:pt>
                <c:pt idx="17">
                  <c:v>Dia 18</c:v>
                </c:pt>
                <c:pt idx="18">
                  <c:v>Dia 19</c:v>
                </c:pt>
                <c:pt idx="19">
                  <c:v>Dia 20</c:v>
                </c:pt>
              </c:strCache>
            </c:strRef>
          </c:cat>
          <c:val>
            <c:numRef>
              <c:f>'CFD - ACUM.'!$O$3:$O$6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CB7-46C7-A2DF-7F05425274A0}"/>
            </c:ext>
          </c:extLst>
        </c:ser>
        <c:ser>
          <c:idx val="12"/>
          <c:order val="1"/>
          <c:tx>
            <c:strRef>
              <c:f>'CFD - ACUM.'!$N$2</c:f>
              <c:strCache>
                <c:ptCount val="1"/>
                <c:pt idx="0">
                  <c:v>Entrega Suporte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strRef>
              <c:f>'CFD - ACUM.'!$A$3:$A$22</c:f>
              <c:strCache>
                <c:ptCount val="20"/>
                <c:pt idx="0">
                  <c:v>Dia 1</c:v>
                </c:pt>
                <c:pt idx="1">
                  <c:v>Dia 2</c:v>
                </c:pt>
                <c:pt idx="2">
                  <c:v>Dia 3</c:v>
                </c:pt>
                <c:pt idx="3">
                  <c:v>Dia 4</c:v>
                </c:pt>
                <c:pt idx="4">
                  <c:v>Dia 5</c:v>
                </c:pt>
                <c:pt idx="5">
                  <c:v>Dia 6</c:v>
                </c:pt>
                <c:pt idx="6">
                  <c:v>Dia 7</c:v>
                </c:pt>
                <c:pt idx="7">
                  <c:v>Dia 8</c:v>
                </c:pt>
                <c:pt idx="8">
                  <c:v>Dia 9</c:v>
                </c:pt>
                <c:pt idx="9">
                  <c:v>Dia 10</c:v>
                </c:pt>
                <c:pt idx="10">
                  <c:v>Dia 11</c:v>
                </c:pt>
                <c:pt idx="11">
                  <c:v>Dia 12</c:v>
                </c:pt>
                <c:pt idx="12">
                  <c:v>Dia 13</c:v>
                </c:pt>
                <c:pt idx="13">
                  <c:v>Dia 14</c:v>
                </c:pt>
                <c:pt idx="14">
                  <c:v>Dia 15</c:v>
                </c:pt>
                <c:pt idx="15">
                  <c:v>Dia 16</c:v>
                </c:pt>
                <c:pt idx="16">
                  <c:v>Dia 17</c:v>
                </c:pt>
                <c:pt idx="17">
                  <c:v>Dia 18</c:v>
                </c:pt>
                <c:pt idx="18">
                  <c:v>Dia 19</c:v>
                </c:pt>
                <c:pt idx="19">
                  <c:v>Dia 20</c:v>
                </c:pt>
              </c:strCache>
            </c:strRef>
          </c:cat>
          <c:val>
            <c:numRef>
              <c:f>'CFD - ACUM.'!$N$3:$N$6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B7-46C7-A2DF-7F05425274A0}"/>
            </c:ext>
          </c:extLst>
        </c:ser>
        <c:ser>
          <c:idx val="11"/>
          <c:order val="2"/>
          <c:tx>
            <c:strRef>
              <c:f>'CFD - ACUM.'!$M$2</c:f>
              <c:strCache>
                <c:ptCount val="1"/>
                <c:pt idx="0">
                  <c:v>Publicado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strRef>
              <c:f>'CFD - ACUM.'!$A$3:$A$22</c:f>
              <c:strCache>
                <c:ptCount val="20"/>
                <c:pt idx="0">
                  <c:v>Dia 1</c:v>
                </c:pt>
                <c:pt idx="1">
                  <c:v>Dia 2</c:v>
                </c:pt>
                <c:pt idx="2">
                  <c:v>Dia 3</c:v>
                </c:pt>
                <c:pt idx="3">
                  <c:v>Dia 4</c:v>
                </c:pt>
                <c:pt idx="4">
                  <c:v>Dia 5</c:v>
                </c:pt>
                <c:pt idx="5">
                  <c:v>Dia 6</c:v>
                </c:pt>
                <c:pt idx="6">
                  <c:v>Dia 7</c:v>
                </c:pt>
                <c:pt idx="7">
                  <c:v>Dia 8</c:v>
                </c:pt>
                <c:pt idx="8">
                  <c:v>Dia 9</c:v>
                </c:pt>
                <c:pt idx="9">
                  <c:v>Dia 10</c:v>
                </c:pt>
                <c:pt idx="10">
                  <c:v>Dia 11</c:v>
                </c:pt>
                <c:pt idx="11">
                  <c:v>Dia 12</c:v>
                </c:pt>
                <c:pt idx="12">
                  <c:v>Dia 13</c:v>
                </c:pt>
                <c:pt idx="13">
                  <c:v>Dia 14</c:v>
                </c:pt>
                <c:pt idx="14">
                  <c:v>Dia 15</c:v>
                </c:pt>
                <c:pt idx="15">
                  <c:v>Dia 16</c:v>
                </c:pt>
                <c:pt idx="16">
                  <c:v>Dia 17</c:v>
                </c:pt>
                <c:pt idx="17">
                  <c:v>Dia 18</c:v>
                </c:pt>
                <c:pt idx="18">
                  <c:v>Dia 19</c:v>
                </c:pt>
                <c:pt idx="19">
                  <c:v>Dia 20</c:v>
                </c:pt>
              </c:strCache>
            </c:strRef>
          </c:cat>
          <c:val>
            <c:numRef>
              <c:f>'CFD - ACUM.'!$M$3:$M$6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B7-46C7-A2DF-7F05425274A0}"/>
            </c:ext>
          </c:extLst>
        </c:ser>
        <c:ser>
          <c:idx val="10"/>
          <c:order val="3"/>
          <c:tx>
            <c:strRef>
              <c:f>'CFD - ACUM.'!$L$2</c:f>
              <c:strCache>
                <c:ptCount val="1"/>
                <c:pt idx="0">
                  <c:v>Para Publicar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strRef>
              <c:f>'CFD - ACUM.'!$A$3:$A$22</c:f>
              <c:strCache>
                <c:ptCount val="20"/>
                <c:pt idx="0">
                  <c:v>Dia 1</c:v>
                </c:pt>
                <c:pt idx="1">
                  <c:v>Dia 2</c:v>
                </c:pt>
                <c:pt idx="2">
                  <c:v>Dia 3</c:v>
                </c:pt>
                <c:pt idx="3">
                  <c:v>Dia 4</c:v>
                </c:pt>
                <c:pt idx="4">
                  <c:v>Dia 5</c:v>
                </c:pt>
                <c:pt idx="5">
                  <c:v>Dia 6</c:v>
                </c:pt>
                <c:pt idx="6">
                  <c:v>Dia 7</c:v>
                </c:pt>
                <c:pt idx="7">
                  <c:v>Dia 8</c:v>
                </c:pt>
                <c:pt idx="8">
                  <c:v>Dia 9</c:v>
                </c:pt>
                <c:pt idx="9">
                  <c:v>Dia 10</c:v>
                </c:pt>
                <c:pt idx="10">
                  <c:v>Dia 11</c:v>
                </c:pt>
                <c:pt idx="11">
                  <c:v>Dia 12</c:v>
                </c:pt>
                <c:pt idx="12">
                  <c:v>Dia 13</c:v>
                </c:pt>
                <c:pt idx="13">
                  <c:v>Dia 14</c:v>
                </c:pt>
                <c:pt idx="14">
                  <c:v>Dia 15</c:v>
                </c:pt>
                <c:pt idx="15">
                  <c:v>Dia 16</c:v>
                </c:pt>
                <c:pt idx="16">
                  <c:v>Dia 17</c:v>
                </c:pt>
                <c:pt idx="17">
                  <c:v>Dia 18</c:v>
                </c:pt>
                <c:pt idx="18">
                  <c:v>Dia 19</c:v>
                </c:pt>
                <c:pt idx="19">
                  <c:v>Dia 20</c:v>
                </c:pt>
              </c:strCache>
            </c:strRef>
          </c:cat>
          <c:val>
            <c:numRef>
              <c:f>'CFD - ACUM.'!$L$3:$L$6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B7-46C7-A2DF-7F05425274A0}"/>
            </c:ext>
          </c:extLst>
        </c:ser>
        <c:ser>
          <c:idx val="8"/>
          <c:order val="4"/>
          <c:tx>
            <c:strRef>
              <c:f>'CFD - ACUM.'!$J$2</c:f>
              <c:strCache>
                <c:ptCount val="1"/>
                <c:pt idx="0">
                  <c:v>Em Teste Integrado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strRef>
              <c:f>'CFD - ACUM.'!$A$3:$A$22</c:f>
              <c:strCache>
                <c:ptCount val="20"/>
                <c:pt idx="0">
                  <c:v>Dia 1</c:v>
                </c:pt>
                <c:pt idx="1">
                  <c:v>Dia 2</c:v>
                </c:pt>
                <c:pt idx="2">
                  <c:v>Dia 3</c:v>
                </c:pt>
                <c:pt idx="3">
                  <c:v>Dia 4</c:v>
                </c:pt>
                <c:pt idx="4">
                  <c:v>Dia 5</c:v>
                </c:pt>
                <c:pt idx="5">
                  <c:v>Dia 6</c:v>
                </c:pt>
                <c:pt idx="6">
                  <c:v>Dia 7</c:v>
                </c:pt>
                <c:pt idx="7">
                  <c:v>Dia 8</c:v>
                </c:pt>
                <c:pt idx="8">
                  <c:v>Dia 9</c:v>
                </c:pt>
                <c:pt idx="9">
                  <c:v>Dia 10</c:v>
                </c:pt>
                <c:pt idx="10">
                  <c:v>Dia 11</c:v>
                </c:pt>
                <c:pt idx="11">
                  <c:v>Dia 12</c:v>
                </c:pt>
                <c:pt idx="12">
                  <c:v>Dia 13</c:v>
                </c:pt>
                <c:pt idx="13">
                  <c:v>Dia 14</c:v>
                </c:pt>
                <c:pt idx="14">
                  <c:v>Dia 15</c:v>
                </c:pt>
                <c:pt idx="15">
                  <c:v>Dia 16</c:v>
                </c:pt>
                <c:pt idx="16">
                  <c:v>Dia 17</c:v>
                </c:pt>
                <c:pt idx="17">
                  <c:v>Dia 18</c:v>
                </c:pt>
                <c:pt idx="18">
                  <c:v>Dia 19</c:v>
                </c:pt>
                <c:pt idx="19">
                  <c:v>Dia 20</c:v>
                </c:pt>
              </c:strCache>
            </c:strRef>
          </c:cat>
          <c:val>
            <c:numRef>
              <c:f>'CFD - ACUM.'!$J$3:$J$6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B7-46C7-A2DF-7F05425274A0}"/>
            </c:ext>
          </c:extLst>
        </c:ser>
        <c:ser>
          <c:idx val="7"/>
          <c:order val="5"/>
          <c:tx>
            <c:strRef>
              <c:f>'CFD - ACUM.'!$I$2</c:f>
              <c:strCache>
                <c:ptCount val="1"/>
                <c:pt idx="0">
                  <c:v>Pronto para Teste Integrado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'CFD - ACUM.'!$A$3:$A$22</c:f>
              <c:strCache>
                <c:ptCount val="20"/>
                <c:pt idx="0">
                  <c:v>Dia 1</c:v>
                </c:pt>
                <c:pt idx="1">
                  <c:v>Dia 2</c:v>
                </c:pt>
                <c:pt idx="2">
                  <c:v>Dia 3</c:v>
                </c:pt>
                <c:pt idx="3">
                  <c:v>Dia 4</c:v>
                </c:pt>
                <c:pt idx="4">
                  <c:v>Dia 5</c:v>
                </c:pt>
                <c:pt idx="5">
                  <c:v>Dia 6</c:v>
                </c:pt>
                <c:pt idx="6">
                  <c:v>Dia 7</c:v>
                </c:pt>
                <c:pt idx="7">
                  <c:v>Dia 8</c:v>
                </c:pt>
                <c:pt idx="8">
                  <c:v>Dia 9</c:v>
                </c:pt>
                <c:pt idx="9">
                  <c:v>Dia 10</c:v>
                </c:pt>
                <c:pt idx="10">
                  <c:v>Dia 11</c:v>
                </c:pt>
                <c:pt idx="11">
                  <c:v>Dia 12</c:v>
                </c:pt>
                <c:pt idx="12">
                  <c:v>Dia 13</c:v>
                </c:pt>
                <c:pt idx="13">
                  <c:v>Dia 14</c:v>
                </c:pt>
                <c:pt idx="14">
                  <c:v>Dia 15</c:v>
                </c:pt>
                <c:pt idx="15">
                  <c:v>Dia 16</c:v>
                </c:pt>
                <c:pt idx="16">
                  <c:v>Dia 17</c:v>
                </c:pt>
                <c:pt idx="17">
                  <c:v>Dia 18</c:v>
                </c:pt>
                <c:pt idx="18">
                  <c:v>Dia 19</c:v>
                </c:pt>
                <c:pt idx="19">
                  <c:v>Dia 20</c:v>
                </c:pt>
              </c:strCache>
            </c:strRef>
          </c:cat>
          <c:val>
            <c:numRef>
              <c:f>'CFD - ACUM.'!$I$3:$I$6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B7-46C7-A2DF-7F05425274A0}"/>
            </c:ext>
          </c:extLst>
        </c:ser>
        <c:ser>
          <c:idx val="9"/>
          <c:order val="6"/>
          <c:tx>
            <c:strRef>
              <c:f>'CFD - ACUM.'!$K$2</c:f>
              <c:strCache>
                <c:ptCount val="1"/>
                <c:pt idx="0">
                  <c:v>Testado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strRef>
              <c:f>'CFD - ACUM.'!$A$3:$A$22</c:f>
              <c:strCache>
                <c:ptCount val="20"/>
                <c:pt idx="0">
                  <c:v>Dia 1</c:v>
                </c:pt>
                <c:pt idx="1">
                  <c:v>Dia 2</c:v>
                </c:pt>
                <c:pt idx="2">
                  <c:v>Dia 3</c:v>
                </c:pt>
                <c:pt idx="3">
                  <c:v>Dia 4</c:v>
                </c:pt>
                <c:pt idx="4">
                  <c:v>Dia 5</c:v>
                </c:pt>
                <c:pt idx="5">
                  <c:v>Dia 6</c:v>
                </c:pt>
                <c:pt idx="6">
                  <c:v>Dia 7</c:v>
                </c:pt>
                <c:pt idx="7">
                  <c:v>Dia 8</c:v>
                </c:pt>
                <c:pt idx="8">
                  <c:v>Dia 9</c:v>
                </c:pt>
                <c:pt idx="9">
                  <c:v>Dia 10</c:v>
                </c:pt>
                <c:pt idx="10">
                  <c:v>Dia 11</c:v>
                </c:pt>
                <c:pt idx="11">
                  <c:v>Dia 12</c:v>
                </c:pt>
                <c:pt idx="12">
                  <c:v>Dia 13</c:v>
                </c:pt>
                <c:pt idx="13">
                  <c:v>Dia 14</c:v>
                </c:pt>
                <c:pt idx="14">
                  <c:v>Dia 15</c:v>
                </c:pt>
                <c:pt idx="15">
                  <c:v>Dia 16</c:v>
                </c:pt>
                <c:pt idx="16">
                  <c:v>Dia 17</c:v>
                </c:pt>
                <c:pt idx="17">
                  <c:v>Dia 18</c:v>
                </c:pt>
                <c:pt idx="18">
                  <c:v>Dia 19</c:v>
                </c:pt>
                <c:pt idx="19">
                  <c:v>Dia 20</c:v>
                </c:pt>
              </c:strCache>
            </c:strRef>
          </c:cat>
          <c:val>
            <c:numRef>
              <c:f>'CFD - ACUM.'!$K$3:$K$6</c:f>
              <c:numCache>
                <c:formatCode>General</c:formatCode>
                <c:ptCount val="4"/>
                <c:pt idx="0">
                  <c:v>34</c:v>
                </c:pt>
                <c:pt idx="1">
                  <c:v>73</c:v>
                </c:pt>
                <c:pt idx="2">
                  <c:v>114</c:v>
                </c:pt>
                <c:pt idx="3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B7-46C7-A2DF-7F05425274A0}"/>
            </c:ext>
          </c:extLst>
        </c:ser>
        <c:ser>
          <c:idx val="6"/>
          <c:order val="7"/>
          <c:tx>
            <c:strRef>
              <c:f>'CFD - ACUM.'!$H$2</c:f>
              <c:strCache>
                <c:ptCount val="1"/>
                <c:pt idx="0">
                  <c:v>Testando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'CFD - ACUM.'!$A$3:$A$22</c:f>
              <c:strCache>
                <c:ptCount val="20"/>
                <c:pt idx="0">
                  <c:v>Dia 1</c:v>
                </c:pt>
                <c:pt idx="1">
                  <c:v>Dia 2</c:v>
                </c:pt>
                <c:pt idx="2">
                  <c:v>Dia 3</c:v>
                </c:pt>
                <c:pt idx="3">
                  <c:v>Dia 4</c:v>
                </c:pt>
                <c:pt idx="4">
                  <c:v>Dia 5</c:v>
                </c:pt>
                <c:pt idx="5">
                  <c:v>Dia 6</c:v>
                </c:pt>
                <c:pt idx="6">
                  <c:v>Dia 7</c:v>
                </c:pt>
                <c:pt idx="7">
                  <c:v>Dia 8</c:v>
                </c:pt>
                <c:pt idx="8">
                  <c:v>Dia 9</c:v>
                </c:pt>
                <c:pt idx="9">
                  <c:v>Dia 10</c:v>
                </c:pt>
                <c:pt idx="10">
                  <c:v>Dia 11</c:v>
                </c:pt>
                <c:pt idx="11">
                  <c:v>Dia 12</c:v>
                </c:pt>
                <c:pt idx="12">
                  <c:v>Dia 13</c:v>
                </c:pt>
                <c:pt idx="13">
                  <c:v>Dia 14</c:v>
                </c:pt>
                <c:pt idx="14">
                  <c:v>Dia 15</c:v>
                </c:pt>
                <c:pt idx="15">
                  <c:v>Dia 16</c:v>
                </c:pt>
                <c:pt idx="16">
                  <c:v>Dia 17</c:v>
                </c:pt>
                <c:pt idx="17">
                  <c:v>Dia 18</c:v>
                </c:pt>
                <c:pt idx="18">
                  <c:v>Dia 19</c:v>
                </c:pt>
                <c:pt idx="19">
                  <c:v>Dia 20</c:v>
                </c:pt>
              </c:strCache>
            </c:strRef>
          </c:cat>
          <c:val>
            <c:numRef>
              <c:f>'CFD - ACUM.'!$H$3:$H$6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B7-46C7-A2DF-7F05425274A0}"/>
            </c:ext>
          </c:extLst>
        </c:ser>
        <c:ser>
          <c:idx val="5"/>
          <c:order val="8"/>
          <c:tx>
            <c:strRef>
              <c:f>'CFD - ACUM.'!$G$2</c:f>
              <c:strCache>
                <c:ptCount val="1"/>
                <c:pt idx="0">
                  <c:v>Para Testar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'CFD - ACUM.'!$A$3:$A$22</c:f>
              <c:strCache>
                <c:ptCount val="20"/>
                <c:pt idx="0">
                  <c:v>Dia 1</c:v>
                </c:pt>
                <c:pt idx="1">
                  <c:v>Dia 2</c:v>
                </c:pt>
                <c:pt idx="2">
                  <c:v>Dia 3</c:v>
                </c:pt>
                <c:pt idx="3">
                  <c:v>Dia 4</c:v>
                </c:pt>
                <c:pt idx="4">
                  <c:v>Dia 5</c:v>
                </c:pt>
                <c:pt idx="5">
                  <c:v>Dia 6</c:v>
                </c:pt>
                <c:pt idx="6">
                  <c:v>Dia 7</c:v>
                </c:pt>
                <c:pt idx="7">
                  <c:v>Dia 8</c:v>
                </c:pt>
                <c:pt idx="8">
                  <c:v>Dia 9</c:v>
                </c:pt>
                <c:pt idx="9">
                  <c:v>Dia 10</c:v>
                </c:pt>
                <c:pt idx="10">
                  <c:v>Dia 11</c:v>
                </c:pt>
                <c:pt idx="11">
                  <c:v>Dia 12</c:v>
                </c:pt>
                <c:pt idx="12">
                  <c:v>Dia 13</c:v>
                </c:pt>
                <c:pt idx="13">
                  <c:v>Dia 14</c:v>
                </c:pt>
                <c:pt idx="14">
                  <c:v>Dia 15</c:v>
                </c:pt>
                <c:pt idx="15">
                  <c:v>Dia 16</c:v>
                </c:pt>
                <c:pt idx="16">
                  <c:v>Dia 17</c:v>
                </c:pt>
                <c:pt idx="17">
                  <c:v>Dia 18</c:v>
                </c:pt>
                <c:pt idx="18">
                  <c:v>Dia 19</c:v>
                </c:pt>
                <c:pt idx="19">
                  <c:v>Dia 20</c:v>
                </c:pt>
              </c:strCache>
            </c:strRef>
          </c:cat>
          <c:val>
            <c:numRef>
              <c:f>'CFD - ACUM.'!$G$3:$G$6</c:f>
              <c:numCache>
                <c:formatCode>General</c:formatCode>
                <c:ptCount val="4"/>
                <c:pt idx="0">
                  <c:v>12</c:v>
                </c:pt>
                <c:pt idx="1">
                  <c:v>19</c:v>
                </c:pt>
                <c:pt idx="2">
                  <c:v>23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B7-46C7-A2DF-7F05425274A0}"/>
            </c:ext>
          </c:extLst>
        </c:ser>
        <c:ser>
          <c:idx val="4"/>
          <c:order val="9"/>
          <c:tx>
            <c:strRef>
              <c:f>'CFD - ACUM.'!$F$2</c:f>
              <c:strCache>
                <c:ptCount val="1"/>
                <c:pt idx="0">
                  <c:v>Em Desenvolvimento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'CFD - ACUM.'!$A$3:$A$22</c:f>
              <c:strCache>
                <c:ptCount val="20"/>
                <c:pt idx="0">
                  <c:v>Dia 1</c:v>
                </c:pt>
                <c:pt idx="1">
                  <c:v>Dia 2</c:v>
                </c:pt>
                <c:pt idx="2">
                  <c:v>Dia 3</c:v>
                </c:pt>
                <c:pt idx="3">
                  <c:v>Dia 4</c:v>
                </c:pt>
                <c:pt idx="4">
                  <c:v>Dia 5</c:v>
                </c:pt>
                <c:pt idx="5">
                  <c:v>Dia 6</c:v>
                </c:pt>
                <c:pt idx="6">
                  <c:v>Dia 7</c:v>
                </c:pt>
                <c:pt idx="7">
                  <c:v>Dia 8</c:v>
                </c:pt>
                <c:pt idx="8">
                  <c:v>Dia 9</c:v>
                </c:pt>
                <c:pt idx="9">
                  <c:v>Dia 10</c:v>
                </c:pt>
                <c:pt idx="10">
                  <c:v>Dia 11</c:v>
                </c:pt>
                <c:pt idx="11">
                  <c:v>Dia 12</c:v>
                </c:pt>
                <c:pt idx="12">
                  <c:v>Dia 13</c:v>
                </c:pt>
                <c:pt idx="13">
                  <c:v>Dia 14</c:v>
                </c:pt>
                <c:pt idx="14">
                  <c:v>Dia 15</c:v>
                </c:pt>
                <c:pt idx="15">
                  <c:v>Dia 16</c:v>
                </c:pt>
                <c:pt idx="16">
                  <c:v>Dia 17</c:v>
                </c:pt>
                <c:pt idx="17">
                  <c:v>Dia 18</c:v>
                </c:pt>
                <c:pt idx="18">
                  <c:v>Dia 19</c:v>
                </c:pt>
                <c:pt idx="19">
                  <c:v>Dia 20</c:v>
                </c:pt>
              </c:strCache>
            </c:strRef>
          </c:cat>
          <c:val>
            <c:numRef>
              <c:f>'CFD - ACUM.'!$F$3:$F$6</c:f>
              <c:numCache>
                <c:formatCode>General</c:formatCode>
                <c:ptCount val="4"/>
                <c:pt idx="0">
                  <c:v>3</c:v>
                </c:pt>
                <c:pt idx="1">
                  <c:v>9</c:v>
                </c:pt>
                <c:pt idx="2">
                  <c:v>14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B7-46C7-A2DF-7F05425274A0}"/>
            </c:ext>
          </c:extLst>
        </c:ser>
        <c:ser>
          <c:idx val="3"/>
          <c:order val="10"/>
          <c:tx>
            <c:strRef>
              <c:f>'CFD - ACUM.'!$E$2</c:f>
              <c:strCache>
                <c:ptCount val="1"/>
                <c:pt idx="0">
                  <c:v>Pronto para Desenvolvimento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'CFD - ACUM.'!$A$3:$A$22</c:f>
              <c:strCache>
                <c:ptCount val="20"/>
                <c:pt idx="0">
                  <c:v>Dia 1</c:v>
                </c:pt>
                <c:pt idx="1">
                  <c:v>Dia 2</c:v>
                </c:pt>
                <c:pt idx="2">
                  <c:v>Dia 3</c:v>
                </c:pt>
                <c:pt idx="3">
                  <c:v>Dia 4</c:v>
                </c:pt>
                <c:pt idx="4">
                  <c:v>Dia 5</c:v>
                </c:pt>
                <c:pt idx="5">
                  <c:v>Dia 6</c:v>
                </c:pt>
                <c:pt idx="6">
                  <c:v>Dia 7</c:v>
                </c:pt>
                <c:pt idx="7">
                  <c:v>Dia 8</c:v>
                </c:pt>
                <c:pt idx="8">
                  <c:v>Dia 9</c:v>
                </c:pt>
                <c:pt idx="9">
                  <c:v>Dia 10</c:v>
                </c:pt>
                <c:pt idx="10">
                  <c:v>Dia 11</c:v>
                </c:pt>
                <c:pt idx="11">
                  <c:v>Dia 12</c:v>
                </c:pt>
                <c:pt idx="12">
                  <c:v>Dia 13</c:v>
                </c:pt>
                <c:pt idx="13">
                  <c:v>Dia 14</c:v>
                </c:pt>
                <c:pt idx="14">
                  <c:v>Dia 15</c:v>
                </c:pt>
                <c:pt idx="15">
                  <c:v>Dia 16</c:v>
                </c:pt>
                <c:pt idx="16">
                  <c:v>Dia 17</c:v>
                </c:pt>
                <c:pt idx="17">
                  <c:v>Dia 18</c:v>
                </c:pt>
                <c:pt idx="18">
                  <c:v>Dia 19</c:v>
                </c:pt>
                <c:pt idx="19">
                  <c:v>Dia 20</c:v>
                </c:pt>
              </c:strCache>
            </c:strRef>
          </c:cat>
          <c:val>
            <c:numRef>
              <c:f>'CFD - ACUM.'!$E$3:$E$6</c:f>
              <c:numCache>
                <c:formatCode>General</c:formatCode>
                <c:ptCount val="4"/>
                <c:pt idx="0">
                  <c:v>13</c:v>
                </c:pt>
                <c:pt idx="1">
                  <c:v>26</c:v>
                </c:pt>
                <c:pt idx="2">
                  <c:v>39</c:v>
                </c:pt>
                <c:pt idx="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B7-46C7-A2DF-7F0542527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173456"/>
        <c:axId val="451173784"/>
      </c:areaChart>
      <c:catAx>
        <c:axId val="45117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1173784"/>
        <c:crosses val="autoZero"/>
        <c:auto val="1"/>
        <c:lblAlgn val="ctr"/>
        <c:lblOffset val="100"/>
        <c:noMultiLvlLbl val="0"/>
      </c:catAx>
      <c:valAx>
        <c:axId val="45117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1173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89560439560439E-2"/>
          <c:y val="0.84356265466816649"/>
          <c:w val="0.69959556978454618"/>
          <c:h val="0.14786591676040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THROUGHPUT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'CFD - DETALHADO'!$P$2</c:f>
              <c:strCache>
                <c:ptCount val="1"/>
                <c:pt idx="0">
                  <c:v>Entrega Cliente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xVal>
            <c:strRef>
              <c:f>'CFD - DETALHADO'!$A$3:$A$22</c:f>
              <c:strCache>
                <c:ptCount val="20"/>
                <c:pt idx="0">
                  <c:v>29-03-2019</c:v>
                </c:pt>
                <c:pt idx="1">
                  <c:v>01-04-2019</c:v>
                </c:pt>
                <c:pt idx="2">
                  <c:v>02-04-2019</c:v>
                </c:pt>
                <c:pt idx="3">
                  <c:v>03-04-2019</c:v>
                </c:pt>
                <c:pt idx="4">
                  <c:v>04-04-2019</c:v>
                </c:pt>
                <c:pt idx="5">
                  <c:v>05-04-2019</c:v>
                </c:pt>
                <c:pt idx="6">
                  <c:v>08-04-2019</c:v>
                </c:pt>
                <c:pt idx="7">
                  <c:v>09-04-2019</c:v>
                </c:pt>
                <c:pt idx="8">
                  <c:v>Dia 9</c:v>
                </c:pt>
                <c:pt idx="9">
                  <c:v>Dia 10</c:v>
                </c:pt>
                <c:pt idx="10">
                  <c:v>Dia 11</c:v>
                </c:pt>
                <c:pt idx="11">
                  <c:v>Dia 12</c:v>
                </c:pt>
                <c:pt idx="12">
                  <c:v>Dia 13</c:v>
                </c:pt>
                <c:pt idx="13">
                  <c:v>Dia 14</c:v>
                </c:pt>
                <c:pt idx="14">
                  <c:v>Dia 15</c:v>
                </c:pt>
                <c:pt idx="15">
                  <c:v>Dia 16</c:v>
                </c:pt>
                <c:pt idx="16">
                  <c:v>Dia 17</c:v>
                </c:pt>
                <c:pt idx="17">
                  <c:v>Dia 18</c:v>
                </c:pt>
                <c:pt idx="18">
                  <c:v>Dia 19</c:v>
                </c:pt>
                <c:pt idx="19">
                  <c:v>Dia 20</c:v>
                </c:pt>
              </c:strCache>
            </c:strRef>
          </c:xVal>
          <c:yVal>
            <c:numRef>
              <c:f>'CFD - DETALHADO'!$P$3:$P$22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41-42D0-8F4E-FCAF90086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494096"/>
        <c:axId val="875494656"/>
      </c:scatterChart>
      <c:valAx>
        <c:axId val="87549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5494656"/>
        <c:crosses val="autoZero"/>
        <c:crossBetween val="midCat"/>
      </c:valAx>
      <c:valAx>
        <c:axId val="87549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5494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pt-BR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Lead Time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LT!$D$7</c:f>
              <c:strCache>
                <c:ptCount val="1"/>
                <c:pt idx="0">
                  <c:v>LT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LT!$D$8:$D$10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D3-49A2-8694-DC060B28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735704"/>
        <c:axId val="573736360"/>
      </c:scatterChart>
      <c:valAx>
        <c:axId val="573735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3736360"/>
        <c:crosses val="autoZero"/>
        <c:crossBetween val="midCat"/>
      </c:valAx>
      <c:valAx>
        <c:axId val="57373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3735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800"/>
              <a:t>WIP X Throughput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'CFD - DETALHADO'!$Q$2</c:f>
              <c:strCache>
                <c:ptCount val="1"/>
                <c:pt idx="0">
                  <c:v>WIP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'CFD - DETALHADO'!$A$3:$A$22</c:f>
              <c:strCache>
                <c:ptCount val="20"/>
                <c:pt idx="0">
                  <c:v>29-03-2019</c:v>
                </c:pt>
                <c:pt idx="1">
                  <c:v>01-04-2019</c:v>
                </c:pt>
                <c:pt idx="2">
                  <c:v>02-04-2019</c:v>
                </c:pt>
                <c:pt idx="3">
                  <c:v>03-04-2019</c:v>
                </c:pt>
                <c:pt idx="4">
                  <c:v>04-04-2019</c:v>
                </c:pt>
                <c:pt idx="5">
                  <c:v>05-04-2019</c:v>
                </c:pt>
                <c:pt idx="6">
                  <c:v>08-04-2019</c:v>
                </c:pt>
                <c:pt idx="7">
                  <c:v>09-04-2019</c:v>
                </c:pt>
                <c:pt idx="8">
                  <c:v>Dia 9</c:v>
                </c:pt>
                <c:pt idx="9">
                  <c:v>Dia 10</c:v>
                </c:pt>
                <c:pt idx="10">
                  <c:v>Dia 11</c:v>
                </c:pt>
                <c:pt idx="11">
                  <c:v>Dia 12</c:v>
                </c:pt>
                <c:pt idx="12">
                  <c:v>Dia 13</c:v>
                </c:pt>
                <c:pt idx="13">
                  <c:v>Dia 14</c:v>
                </c:pt>
                <c:pt idx="14">
                  <c:v>Dia 15</c:v>
                </c:pt>
                <c:pt idx="15">
                  <c:v>Dia 16</c:v>
                </c:pt>
                <c:pt idx="16">
                  <c:v>Dia 17</c:v>
                </c:pt>
                <c:pt idx="17">
                  <c:v>Dia 18</c:v>
                </c:pt>
                <c:pt idx="18">
                  <c:v>Dia 19</c:v>
                </c:pt>
                <c:pt idx="19">
                  <c:v>Dia 20</c:v>
                </c:pt>
              </c:strCache>
            </c:strRef>
          </c:cat>
          <c:val>
            <c:numRef>
              <c:f>'CFD - DETALHADO'!$Q$3:$Q$22</c:f>
              <c:numCache>
                <c:formatCode>General</c:formatCode>
                <c:ptCount val="20"/>
                <c:pt idx="0">
                  <c:v>53</c:v>
                </c:pt>
                <c:pt idx="1">
                  <c:v>56</c:v>
                </c:pt>
                <c:pt idx="2">
                  <c:v>55</c:v>
                </c:pt>
                <c:pt idx="3">
                  <c:v>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86-4E91-969E-BD084CAEE8F3}"/>
            </c:ext>
          </c:extLst>
        </c:ser>
        <c:ser>
          <c:idx val="1"/>
          <c:order val="1"/>
          <c:tx>
            <c:strRef>
              <c:f>'CFD - DETALHADO'!$R$2</c:f>
              <c:strCache>
                <c:ptCount val="1"/>
                <c:pt idx="0">
                  <c:v>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'CFD - DETALHADO'!$A$3:$A$22</c:f>
              <c:strCache>
                <c:ptCount val="20"/>
                <c:pt idx="0">
                  <c:v>29-03-2019</c:v>
                </c:pt>
                <c:pt idx="1">
                  <c:v>01-04-2019</c:v>
                </c:pt>
                <c:pt idx="2">
                  <c:v>02-04-2019</c:v>
                </c:pt>
                <c:pt idx="3">
                  <c:v>03-04-2019</c:v>
                </c:pt>
                <c:pt idx="4">
                  <c:v>04-04-2019</c:v>
                </c:pt>
                <c:pt idx="5">
                  <c:v>05-04-2019</c:v>
                </c:pt>
                <c:pt idx="6">
                  <c:v>08-04-2019</c:v>
                </c:pt>
                <c:pt idx="7">
                  <c:v>09-04-2019</c:v>
                </c:pt>
                <c:pt idx="8">
                  <c:v>Dia 9</c:v>
                </c:pt>
                <c:pt idx="9">
                  <c:v>Dia 10</c:v>
                </c:pt>
                <c:pt idx="10">
                  <c:v>Dia 11</c:v>
                </c:pt>
                <c:pt idx="11">
                  <c:v>Dia 12</c:v>
                </c:pt>
                <c:pt idx="12">
                  <c:v>Dia 13</c:v>
                </c:pt>
                <c:pt idx="13">
                  <c:v>Dia 14</c:v>
                </c:pt>
                <c:pt idx="14">
                  <c:v>Dia 15</c:v>
                </c:pt>
                <c:pt idx="15">
                  <c:v>Dia 16</c:v>
                </c:pt>
                <c:pt idx="16">
                  <c:v>Dia 17</c:v>
                </c:pt>
                <c:pt idx="17">
                  <c:v>Dia 18</c:v>
                </c:pt>
                <c:pt idx="18">
                  <c:v>Dia 19</c:v>
                </c:pt>
                <c:pt idx="19">
                  <c:v>Dia 20</c:v>
                </c:pt>
              </c:strCache>
            </c:strRef>
          </c:cat>
          <c:val>
            <c:numRef>
              <c:f>'CFD - DETALHADO'!$R$3:$R$22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86-4E91-969E-BD084CAEE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836864"/>
        <c:axId val="444836536"/>
      </c:lineChart>
      <c:catAx>
        <c:axId val="44483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4836536"/>
        <c:crosses val="autoZero"/>
        <c:auto val="1"/>
        <c:lblAlgn val="ctr"/>
        <c:lblOffset val="100"/>
        <c:noMultiLvlLbl val="0"/>
      </c:catAx>
      <c:valAx>
        <c:axId val="44483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483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269875</xdr:colOff>
      <xdr:row>1</xdr:row>
      <xdr:rowOff>0</xdr:rowOff>
    </xdr:from>
    <xdr:to>
      <xdr:col>34</xdr:col>
      <xdr:colOff>174625</xdr:colOff>
      <xdr:row>44</xdr:row>
      <xdr:rowOff>15875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124D6EA-0359-437A-8A0E-357BBD862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280334</xdr:colOff>
      <xdr:row>2</xdr:row>
      <xdr:rowOff>47625</xdr:rowOff>
    </xdr:from>
    <xdr:to>
      <xdr:col>24</xdr:col>
      <xdr:colOff>571500</xdr:colOff>
      <xdr:row>43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40884AC-C8A5-42D6-827F-67A74C1B8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587618</xdr:colOff>
      <xdr:row>2</xdr:row>
      <xdr:rowOff>98913</xdr:rowOff>
    </xdr:from>
    <xdr:to>
      <xdr:col>18</xdr:col>
      <xdr:colOff>657225</xdr:colOff>
      <xdr:row>27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0C3AD92-8BB0-4BBC-B6AD-C6FE13B00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</xdr:row>
      <xdr:rowOff>63499</xdr:rowOff>
    </xdr:from>
    <xdr:to>
      <xdr:col>34</xdr:col>
      <xdr:colOff>333375</xdr:colOff>
      <xdr:row>42</xdr:row>
      <xdr:rowOff>190500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D0842B2-EAEA-4A86-BA21-004D8821A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0"/>
  <sheetViews>
    <sheetView tabSelected="1" zoomScale="110" zoomScaleNormal="110" workbookViewId="0">
      <selection activeCell="R3" sqref="R3"/>
    </sheetView>
  </sheetViews>
  <sheetFormatPr defaultColWidth="11.125" defaultRowHeight="15.75" x14ac:dyDescent="0.25"/>
  <cols>
    <col min="1" max="1" width="11.125" style="5"/>
    <col min="2" max="5" width="0" style="5" hidden="1" customWidth="1"/>
    <col min="6" max="16384" width="11.125" style="5"/>
  </cols>
  <sheetData>
    <row r="1" spans="1:19" ht="21.75" thickBot="1" x14ac:dyDescent="0.3">
      <c r="A1" s="7" t="s">
        <v>44</v>
      </c>
      <c r="B1" s="44" t="s">
        <v>27</v>
      </c>
      <c r="C1" s="45"/>
      <c r="D1" s="45"/>
      <c r="E1" s="45"/>
      <c r="F1" s="44" t="s">
        <v>31</v>
      </c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9" s="6" customFormat="1" ht="63.75" thickBot="1" x14ac:dyDescent="0.3">
      <c r="A2" s="8" t="s">
        <v>43</v>
      </c>
      <c r="B2" s="8" t="s">
        <v>28</v>
      </c>
      <c r="C2" s="8" t="s">
        <v>29</v>
      </c>
      <c r="D2" s="8" t="s">
        <v>30</v>
      </c>
      <c r="E2" s="8" t="s">
        <v>49</v>
      </c>
      <c r="F2" s="8" t="s">
        <v>32</v>
      </c>
      <c r="G2" s="8" t="s">
        <v>33</v>
      </c>
      <c r="H2" s="8" t="s">
        <v>34</v>
      </c>
      <c r="I2" s="8" t="s">
        <v>35</v>
      </c>
      <c r="J2" s="8" t="s">
        <v>36</v>
      </c>
      <c r="K2" s="8" t="s">
        <v>37</v>
      </c>
      <c r="L2" s="8" t="s">
        <v>38</v>
      </c>
      <c r="M2" s="8" t="s">
        <v>39</v>
      </c>
      <c r="N2" s="8" t="s">
        <v>40</v>
      </c>
      <c r="O2" s="8" t="s">
        <v>41</v>
      </c>
      <c r="P2" s="8" t="s">
        <v>42</v>
      </c>
      <c r="Q2" s="36" t="s">
        <v>46</v>
      </c>
      <c r="R2" s="36" t="s">
        <v>45</v>
      </c>
      <c r="S2" s="36"/>
    </row>
    <row r="3" spans="1:19" x14ac:dyDescent="0.25">
      <c r="A3" s="42">
        <v>43553</v>
      </c>
      <c r="B3" s="20"/>
      <c r="C3" s="10"/>
      <c r="D3" s="10"/>
      <c r="E3" s="10"/>
      <c r="F3" s="10">
        <v>13</v>
      </c>
      <c r="G3" s="10">
        <v>3</v>
      </c>
      <c r="H3" s="10">
        <v>12</v>
      </c>
      <c r="I3" s="10">
        <v>3</v>
      </c>
      <c r="J3" s="10">
        <v>0</v>
      </c>
      <c r="K3" s="10">
        <v>0</v>
      </c>
      <c r="L3" s="10">
        <v>34</v>
      </c>
      <c r="M3" s="10">
        <v>0</v>
      </c>
      <c r="N3" s="10">
        <v>1</v>
      </c>
      <c r="O3" s="10">
        <v>0</v>
      </c>
      <c r="P3" s="11">
        <v>0</v>
      </c>
      <c r="Q3" s="5">
        <f>SUM(G3:O3)</f>
        <v>53</v>
      </c>
      <c r="R3" s="5">
        <f>P3</f>
        <v>0</v>
      </c>
    </row>
    <row r="4" spans="1:19" x14ac:dyDescent="0.25">
      <c r="A4" s="43">
        <v>43556</v>
      </c>
      <c r="B4" s="13"/>
      <c r="C4" s="9"/>
      <c r="D4" s="9"/>
      <c r="E4" s="9"/>
      <c r="F4" s="9">
        <v>13</v>
      </c>
      <c r="G4" s="9">
        <v>6</v>
      </c>
      <c r="H4" s="9">
        <v>7</v>
      </c>
      <c r="I4" s="9">
        <v>2</v>
      </c>
      <c r="J4" s="9">
        <v>0</v>
      </c>
      <c r="K4" s="9">
        <v>0</v>
      </c>
      <c r="L4" s="9">
        <v>39</v>
      </c>
      <c r="M4" s="9">
        <v>1</v>
      </c>
      <c r="N4" s="9">
        <v>1</v>
      </c>
      <c r="O4" s="9">
        <v>0</v>
      </c>
      <c r="P4" s="12">
        <v>1</v>
      </c>
      <c r="Q4" s="5">
        <f t="shared" ref="Q4:Q67" si="0">SUM(G4:O4)</f>
        <v>56</v>
      </c>
      <c r="R4" s="5">
        <f t="shared" ref="R4:R67" si="1">P4</f>
        <v>1</v>
      </c>
    </row>
    <row r="5" spans="1:19" x14ac:dyDescent="0.25">
      <c r="A5" s="43">
        <v>43557</v>
      </c>
      <c r="B5" s="13"/>
      <c r="C5" s="9"/>
      <c r="D5" s="9"/>
      <c r="E5" s="9"/>
      <c r="F5" s="9">
        <v>13</v>
      </c>
      <c r="G5" s="9">
        <v>5</v>
      </c>
      <c r="H5" s="9">
        <v>4</v>
      </c>
      <c r="I5" s="9">
        <v>3</v>
      </c>
      <c r="J5" s="9">
        <v>1</v>
      </c>
      <c r="K5" s="9">
        <v>0</v>
      </c>
      <c r="L5" s="9">
        <v>41</v>
      </c>
      <c r="M5" s="9">
        <v>0</v>
      </c>
      <c r="N5" s="9">
        <v>1</v>
      </c>
      <c r="O5" s="9">
        <v>0</v>
      </c>
      <c r="P5" s="12">
        <v>2</v>
      </c>
      <c r="Q5" s="5">
        <f t="shared" si="0"/>
        <v>55</v>
      </c>
      <c r="R5" s="5">
        <f t="shared" si="1"/>
        <v>2</v>
      </c>
    </row>
    <row r="6" spans="1:19" x14ac:dyDescent="0.25">
      <c r="A6" s="43">
        <v>43558</v>
      </c>
      <c r="B6" s="13"/>
      <c r="C6" s="9"/>
      <c r="D6" s="9"/>
      <c r="E6" s="9"/>
      <c r="F6" s="9">
        <v>13</v>
      </c>
      <c r="G6" s="9">
        <v>5</v>
      </c>
      <c r="H6" s="9">
        <v>2</v>
      </c>
      <c r="I6" s="9">
        <v>3</v>
      </c>
      <c r="J6" s="9">
        <v>1</v>
      </c>
      <c r="K6" s="9">
        <v>0</v>
      </c>
      <c r="L6" s="9">
        <v>43</v>
      </c>
      <c r="M6" s="9">
        <v>0</v>
      </c>
      <c r="N6" s="9">
        <v>4</v>
      </c>
      <c r="O6" s="9">
        <v>0</v>
      </c>
      <c r="P6" s="12">
        <v>0</v>
      </c>
      <c r="Q6" s="5">
        <f t="shared" si="0"/>
        <v>58</v>
      </c>
      <c r="R6" s="5">
        <f t="shared" si="1"/>
        <v>0</v>
      </c>
    </row>
    <row r="7" spans="1:19" x14ac:dyDescent="0.25">
      <c r="A7" s="43">
        <v>43559</v>
      </c>
      <c r="B7" s="1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2"/>
      <c r="Q7" s="5">
        <f t="shared" si="0"/>
        <v>0</v>
      </c>
      <c r="R7" s="5">
        <f t="shared" si="1"/>
        <v>0</v>
      </c>
    </row>
    <row r="8" spans="1:19" x14ac:dyDescent="0.25">
      <c r="A8" s="43">
        <v>43560</v>
      </c>
      <c r="B8" s="1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2"/>
      <c r="Q8" s="5">
        <f t="shared" si="0"/>
        <v>0</v>
      </c>
      <c r="R8" s="5">
        <f t="shared" si="1"/>
        <v>0</v>
      </c>
    </row>
    <row r="9" spans="1:19" x14ac:dyDescent="0.25">
      <c r="A9" s="43">
        <v>43563</v>
      </c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2"/>
      <c r="Q9" s="5">
        <f t="shared" si="0"/>
        <v>0</v>
      </c>
      <c r="R9" s="5">
        <f t="shared" si="1"/>
        <v>0</v>
      </c>
    </row>
    <row r="10" spans="1:19" x14ac:dyDescent="0.25">
      <c r="A10" s="43">
        <v>43564</v>
      </c>
      <c r="B10" s="1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2"/>
      <c r="Q10" s="5">
        <f t="shared" si="0"/>
        <v>0</v>
      </c>
      <c r="R10" s="5">
        <f t="shared" si="1"/>
        <v>0</v>
      </c>
    </row>
    <row r="11" spans="1:19" x14ac:dyDescent="0.25">
      <c r="A11" s="17" t="s">
        <v>8</v>
      </c>
      <c r="B11" s="1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2"/>
      <c r="Q11" s="5">
        <f t="shared" si="0"/>
        <v>0</v>
      </c>
      <c r="R11" s="5">
        <f t="shared" si="1"/>
        <v>0</v>
      </c>
    </row>
    <row r="12" spans="1:19" x14ac:dyDescent="0.25">
      <c r="A12" s="17" t="s">
        <v>9</v>
      </c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2"/>
      <c r="Q12" s="5">
        <f t="shared" si="0"/>
        <v>0</v>
      </c>
      <c r="R12" s="5">
        <f t="shared" si="1"/>
        <v>0</v>
      </c>
    </row>
    <row r="13" spans="1:19" x14ac:dyDescent="0.25">
      <c r="A13" s="17" t="s">
        <v>15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2"/>
      <c r="Q13" s="5">
        <f t="shared" si="0"/>
        <v>0</v>
      </c>
      <c r="R13" s="5">
        <f t="shared" si="1"/>
        <v>0</v>
      </c>
    </row>
    <row r="14" spans="1:19" x14ac:dyDescent="0.25">
      <c r="A14" s="17" t="s">
        <v>16</v>
      </c>
      <c r="B14" s="1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2"/>
      <c r="Q14" s="5">
        <f t="shared" si="0"/>
        <v>0</v>
      </c>
      <c r="R14" s="5">
        <f t="shared" si="1"/>
        <v>0</v>
      </c>
    </row>
    <row r="15" spans="1:19" x14ac:dyDescent="0.25">
      <c r="A15" s="17" t="s">
        <v>17</v>
      </c>
      <c r="B15" s="1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2"/>
      <c r="Q15" s="5">
        <f t="shared" si="0"/>
        <v>0</v>
      </c>
      <c r="R15" s="5">
        <f t="shared" si="1"/>
        <v>0</v>
      </c>
    </row>
    <row r="16" spans="1:19" x14ac:dyDescent="0.25">
      <c r="A16" s="17" t="s">
        <v>18</v>
      </c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2"/>
      <c r="Q16" s="5">
        <f t="shared" si="0"/>
        <v>0</v>
      </c>
      <c r="R16" s="5">
        <f t="shared" si="1"/>
        <v>0</v>
      </c>
    </row>
    <row r="17" spans="1:18" x14ac:dyDescent="0.25">
      <c r="A17" s="17" t="s">
        <v>19</v>
      </c>
      <c r="B17" s="1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2"/>
      <c r="Q17" s="5">
        <f t="shared" si="0"/>
        <v>0</v>
      </c>
      <c r="R17" s="5">
        <f t="shared" si="1"/>
        <v>0</v>
      </c>
    </row>
    <row r="18" spans="1:18" x14ac:dyDescent="0.25">
      <c r="A18" s="17" t="s">
        <v>20</v>
      </c>
      <c r="B18" s="1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2"/>
      <c r="Q18" s="5">
        <f t="shared" si="0"/>
        <v>0</v>
      </c>
      <c r="R18" s="5">
        <f t="shared" si="1"/>
        <v>0</v>
      </c>
    </row>
    <row r="19" spans="1:18" x14ac:dyDescent="0.25">
      <c r="A19" s="17" t="s">
        <v>21</v>
      </c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5">
        <f t="shared" si="0"/>
        <v>0</v>
      </c>
      <c r="R19" s="5">
        <f t="shared" si="1"/>
        <v>0</v>
      </c>
    </row>
    <row r="20" spans="1:18" x14ac:dyDescent="0.25">
      <c r="A20" s="17" t="s">
        <v>22</v>
      </c>
      <c r="B20" s="1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2"/>
      <c r="Q20" s="5">
        <f t="shared" si="0"/>
        <v>0</v>
      </c>
      <c r="R20" s="5">
        <f t="shared" si="1"/>
        <v>0</v>
      </c>
    </row>
    <row r="21" spans="1:18" x14ac:dyDescent="0.25">
      <c r="A21" s="17" t="s">
        <v>23</v>
      </c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2"/>
      <c r="Q21" s="5">
        <f t="shared" si="0"/>
        <v>0</v>
      </c>
      <c r="R21" s="5">
        <f t="shared" si="1"/>
        <v>0</v>
      </c>
    </row>
    <row r="22" spans="1:18" x14ac:dyDescent="0.25">
      <c r="A22" s="17" t="s">
        <v>24</v>
      </c>
      <c r="B22" s="1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2"/>
      <c r="Q22" s="5">
        <f t="shared" si="0"/>
        <v>0</v>
      </c>
      <c r="R22" s="5">
        <f t="shared" si="1"/>
        <v>0</v>
      </c>
    </row>
    <row r="23" spans="1:18" x14ac:dyDescent="0.25">
      <c r="A23" s="18"/>
      <c r="B23" s="1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2"/>
      <c r="Q23" s="5">
        <f t="shared" si="0"/>
        <v>0</v>
      </c>
      <c r="R23" s="5">
        <f t="shared" si="1"/>
        <v>0</v>
      </c>
    </row>
    <row r="24" spans="1:18" x14ac:dyDescent="0.25">
      <c r="A24" s="18"/>
      <c r="B24" s="1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2"/>
      <c r="Q24" s="5">
        <f t="shared" si="0"/>
        <v>0</v>
      </c>
      <c r="R24" s="5">
        <f t="shared" si="1"/>
        <v>0</v>
      </c>
    </row>
    <row r="25" spans="1:18" x14ac:dyDescent="0.25">
      <c r="A25" s="18"/>
      <c r="B25" s="1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2"/>
      <c r="Q25" s="5">
        <f t="shared" si="0"/>
        <v>0</v>
      </c>
      <c r="R25" s="5">
        <f t="shared" si="1"/>
        <v>0</v>
      </c>
    </row>
    <row r="26" spans="1:18" x14ac:dyDescent="0.25">
      <c r="A26" s="18"/>
      <c r="B26" s="1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2"/>
      <c r="Q26" s="5">
        <f t="shared" si="0"/>
        <v>0</v>
      </c>
      <c r="R26" s="5">
        <f t="shared" si="1"/>
        <v>0</v>
      </c>
    </row>
    <row r="27" spans="1:18" x14ac:dyDescent="0.25">
      <c r="A27" s="18"/>
      <c r="B27" s="1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2"/>
      <c r="Q27" s="5">
        <f t="shared" si="0"/>
        <v>0</v>
      </c>
      <c r="R27" s="5">
        <f t="shared" si="1"/>
        <v>0</v>
      </c>
    </row>
    <row r="28" spans="1:18" x14ac:dyDescent="0.25">
      <c r="A28" s="18"/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2"/>
      <c r="Q28" s="5">
        <f t="shared" si="0"/>
        <v>0</v>
      </c>
      <c r="R28" s="5">
        <f t="shared" si="1"/>
        <v>0</v>
      </c>
    </row>
    <row r="29" spans="1:18" x14ac:dyDescent="0.25">
      <c r="A29" s="18"/>
      <c r="B29" s="1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2"/>
      <c r="Q29" s="5">
        <f t="shared" si="0"/>
        <v>0</v>
      </c>
      <c r="R29" s="5">
        <f t="shared" si="1"/>
        <v>0</v>
      </c>
    </row>
    <row r="30" spans="1:18" x14ac:dyDescent="0.25">
      <c r="A30" s="18"/>
      <c r="B30" s="1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2"/>
      <c r="Q30" s="5">
        <f t="shared" si="0"/>
        <v>0</v>
      </c>
      <c r="R30" s="5">
        <f t="shared" si="1"/>
        <v>0</v>
      </c>
    </row>
    <row r="31" spans="1:18" x14ac:dyDescent="0.25">
      <c r="A31" s="18"/>
      <c r="B31" s="1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"/>
      <c r="Q31" s="5">
        <f t="shared" si="0"/>
        <v>0</v>
      </c>
      <c r="R31" s="5">
        <f t="shared" si="1"/>
        <v>0</v>
      </c>
    </row>
    <row r="32" spans="1:18" x14ac:dyDescent="0.25">
      <c r="A32" s="18"/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2"/>
      <c r="Q32" s="5">
        <f t="shared" si="0"/>
        <v>0</v>
      </c>
      <c r="R32" s="5">
        <f t="shared" si="1"/>
        <v>0</v>
      </c>
    </row>
    <row r="33" spans="1:18" x14ac:dyDescent="0.25">
      <c r="A33" s="18"/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2"/>
      <c r="Q33" s="5">
        <f t="shared" si="0"/>
        <v>0</v>
      </c>
      <c r="R33" s="5">
        <f t="shared" si="1"/>
        <v>0</v>
      </c>
    </row>
    <row r="34" spans="1:18" x14ac:dyDescent="0.25">
      <c r="A34" s="18"/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2"/>
      <c r="Q34" s="5">
        <f t="shared" si="0"/>
        <v>0</v>
      </c>
      <c r="R34" s="5">
        <f t="shared" si="1"/>
        <v>0</v>
      </c>
    </row>
    <row r="35" spans="1:18" x14ac:dyDescent="0.25">
      <c r="A35" s="18"/>
      <c r="B35" s="1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2"/>
      <c r="Q35" s="5">
        <f t="shared" si="0"/>
        <v>0</v>
      </c>
      <c r="R35" s="5">
        <f t="shared" si="1"/>
        <v>0</v>
      </c>
    </row>
    <row r="36" spans="1:18" x14ac:dyDescent="0.25">
      <c r="A36" s="18"/>
      <c r="B36" s="1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2"/>
      <c r="Q36" s="5">
        <f t="shared" si="0"/>
        <v>0</v>
      </c>
      <c r="R36" s="5">
        <f t="shared" si="1"/>
        <v>0</v>
      </c>
    </row>
    <row r="37" spans="1:18" x14ac:dyDescent="0.25">
      <c r="A37" s="18"/>
      <c r="B37" s="1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2"/>
      <c r="Q37" s="5">
        <f t="shared" si="0"/>
        <v>0</v>
      </c>
      <c r="R37" s="5">
        <f t="shared" si="1"/>
        <v>0</v>
      </c>
    </row>
    <row r="38" spans="1:18" x14ac:dyDescent="0.25">
      <c r="A38" s="18"/>
      <c r="B38" s="1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2"/>
      <c r="Q38" s="5">
        <f t="shared" si="0"/>
        <v>0</v>
      </c>
      <c r="R38" s="5">
        <f t="shared" si="1"/>
        <v>0</v>
      </c>
    </row>
    <row r="39" spans="1:18" x14ac:dyDescent="0.25">
      <c r="A39" s="18"/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2"/>
      <c r="Q39" s="5">
        <f t="shared" si="0"/>
        <v>0</v>
      </c>
      <c r="R39" s="5">
        <f t="shared" si="1"/>
        <v>0</v>
      </c>
    </row>
    <row r="40" spans="1:18" x14ac:dyDescent="0.25">
      <c r="A40" s="18"/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2"/>
      <c r="Q40" s="5">
        <f t="shared" si="0"/>
        <v>0</v>
      </c>
      <c r="R40" s="5">
        <f t="shared" si="1"/>
        <v>0</v>
      </c>
    </row>
    <row r="41" spans="1:18" x14ac:dyDescent="0.25">
      <c r="A41" s="18"/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2"/>
      <c r="Q41" s="5">
        <f t="shared" si="0"/>
        <v>0</v>
      </c>
      <c r="R41" s="5">
        <f t="shared" si="1"/>
        <v>0</v>
      </c>
    </row>
    <row r="42" spans="1:18" x14ac:dyDescent="0.25">
      <c r="A42" s="18"/>
      <c r="B42" s="1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2"/>
      <c r="Q42" s="5">
        <f t="shared" si="0"/>
        <v>0</v>
      </c>
      <c r="R42" s="5">
        <f t="shared" si="1"/>
        <v>0</v>
      </c>
    </row>
    <row r="43" spans="1:18" x14ac:dyDescent="0.25">
      <c r="A43" s="18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2"/>
      <c r="Q43" s="5">
        <f t="shared" si="0"/>
        <v>0</v>
      </c>
      <c r="R43" s="5">
        <f t="shared" si="1"/>
        <v>0</v>
      </c>
    </row>
    <row r="44" spans="1:18" x14ac:dyDescent="0.25">
      <c r="A44" s="18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2"/>
      <c r="Q44" s="5">
        <f t="shared" si="0"/>
        <v>0</v>
      </c>
      <c r="R44" s="5">
        <f t="shared" si="1"/>
        <v>0</v>
      </c>
    </row>
    <row r="45" spans="1:18" x14ac:dyDescent="0.25">
      <c r="A45" s="18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2"/>
      <c r="Q45" s="5">
        <f t="shared" si="0"/>
        <v>0</v>
      </c>
      <c r="R45" s="5">
        <f t="shared" si="1"/>
        <v>0</v>
      </c>
    </row>
    <row r="46" spans="1:18" x14ac:dyDescent="0.25">
      <c r="A46" s="18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2"/>
      <c r="Q46" s="5">
        <f t="shared" si="0"/>
        <v>0</v>
      </c>
      <c r="R46" s="5">
        <f t="shared" si="1"/>
        <v>0</v>
      </c>
    </row>
    <row r="47" spans="1:18" x14ac:dyDescent="0.25">
      <c r="A47" s="18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2"/>
      <c r="Q47" s="5">
        <f t="shared" si="0"/>
        <v>0</v>
      </c>
      <c r="R47" s="5">
        <f t="shared" si="1"/>
        <v>0</v>
      </c>
    </row>
    <row r="48" spans="1:18" x14ac:dyDescent="0.25">
      <c r="A48" s="18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2"/>
      <c r="Q48" s="5">
        <f t="shared" si="0"/>
        <v>0</v>
      </c>
      <c r="R48" s="5">
        <f t="shared" si="1"/>
        <v>0</v>
      </c>
    </row>
    <row r="49" spans="1:18" x14ac:dyDescent="0.25">
      <c r="A49" s="18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2"/>
      <c r="Q49" s="5">
        <f t="shared" si="0"/>
        <v>0</v>
      </c>
      <c r="R49" s="5">
        <f t="shared" si="1"/>
        <v>0</v>
      </c>
    </row>
    <row r="50" spans="1:18" x14ac:dyDescent="0.25">
      <c r="A50" s="18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2"/>
      <c r="Q50" s="5">
        <f t="shared" si="0"/>
        <v>0</v>
      </c>
      <c r="R50" s="5">
        <f t="shared" si="1"/>
        <v>0</v>
      </c>
    </row>
    <row r="51" spans="1:18" x14ac:dyDescent="0.25">
      <c r="A51" s="18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2"/>
      <c r="Q51" s="5">
        <f t="shared" si="0"/>
        <v>0</v>
      </c>
      <c r="R51" s="5">
        <f t="shared" si="1"/>
        <v>0</v>
      </c>
    </row>
    <row r="52" spans="1:18" x14ac:dyDescent="0.25">
      <c r="A52" s="18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2"/>
      <c r="Q52" s="5">
        <f t="shared" si="0"/>
        <v>0</v>
      </c>
      <c r="R52" s="5">
        <f t="shared" si="1"/>
        <v>0</v>
      </c>
    </row>
    <row r="53" spans="1:18" x14ac:dyDescent="0.25">
      <c r="A53" s="18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2"/>
      <c r="Q53" s="5">
        <f t="shared" si="0"/>
        <v>0</v>
      </c>
      <c r="R53" s="5">
        <f t="shared" si="1"/>
        <v>0</v>
      </c>
    </row>
    <row r="54" spans="1:18" x14ac:dyDescent="0.25">
      <c r="A54" s="18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2"/>
      <c r="Q54" s="5">
        <f t="shared" si="0"/>
        <v>0</v>
      </c>
      <c r="R54" s="5">
        <f t="shared" si="1"/>
        <v>0</v>
      </c>
    </row>
    <row r="55" spans="1:18" x14ac:dyDescent="0.25">
      <c r="A55" s="18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2"/>
      <c r="Q55" s="5">
        <f t="shared" si="0"/>
        <v>0</v>
      </c>
      <c r="R55" s="5">
        <f t="shared" si="1"/>
        <v>0</v>
      </c>
    </row>
    <row r="56" spans="1:18" x14ac:dyDescent="0.25">
      <c r="A56" s="18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2"/>
      <c r="Q56" s="5">
        <f t="shared" si="0"/>
        <v>0</v>
      </c>
      <c r="R56" s="5">
        <f t="shared" si="1"/>
        <v>0</v>
      </c>
    </row>
    <row r="57" spans="1:18" x14ac:dyDescent="0.25">
      <c r="A57" s="18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2"/>
      <c r="Q57" s="5">
        <f t="shared" si="0"/>
        <v>0</v>
      </c>
      <c r="R57" s="5">
        <f t="shared" si="1"/>
        <v>0</v>
      </c>
    </row>
    <row r="58" spans="1:18" x14ac:dyDescent="0.25">
      <c r="A58" s="18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2"/>
      <c r="Q58" s="5">
        <f t="shared" si="0"/>
        <v>0</v>
      </c>
      <c r="R58" s="5">
        <f t="shared" si="1"/>
        <v>0</v>
      </c>
    </row>
    <row r="59" spans="1:18" x14ac:dyDescent="0.25">
      <c r="A59" s="18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2"/>
      <c r="Q59" s="5">
        <f t="shared" si="0"/>
        <v>0</v>
      </c>
      <c r="R59" s="5">
        <f t="shared" si="1"/>
        <v>0</v>
      </c>
    </row>
    <row r="60" spans="1:18" x14ac:dyDescent="0.25">
      <c r="A60" s="18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2"/>
      <c r="Q60" s="5">
        <f t="shared" si="0"/>
        <v>0</v>
      </c>
      <c r="R60" s="5">
        <f t="shared" si="1"/>
        <v>0</v>
      </c>
    </row>
    <row r="61" spans="1:18" x14ac:dyDescent="0.25">
      <c r="A61" s="18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2"/>
      <c r="Q61" s="5">
        <f t="shared" si="0"/>
        <v>0</v>
      </c>
      <c r="R61" s="5">
        <f t="shared" si="1"/>
        <v>0</v>
      </c>
    </row>
    <row r="62" spans="1:18" x14ac:dyDescent="0.25">
      <c r="A62" s="18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2"/>
      <c r="Q62" s="5">
        <f t="shared" si="0"/>
        <v>0</v>
      </c>
      <c r="R62" s="5">
        <f t="shared" si="1"/>
        <v>0</v>
      </c>
    </row>
    <row r="63" spans="1:18" x14ac:dyDescent="0.25">
      <c r="A63" s="18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2"/>
      <c r="Q63" s="5">
        <f t="shared" si="0"/>
        <v>0</v>
      </c>
      <c r="R63" s="5">
        <f t="shared" si="1"/>
        <v>0</v>
      </c>
    </row>
    <row r="64" spans="1:18" x14ac:dyDescent="0.25">
      <c r="A64" s="18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2"/>
      <c r="Q64" s="5">
        <f t="shared" si="0"/>
        <v>0</v>
      </c>
      <c r="R64" s="5">
        <f t="shared" si="1"/>
        <v>0</v>
      </c>
    </row>
    <row r="65" spans="1:18" x14ac:dyDescent="0.25">
      <c r="A65" s="18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2"/>
      <c r="Q65" s="5">
        <f t="shared" si="0"/>
        <v>0</v>
      </c>
      <c r="R65" s="5">
        <f t="shared" si="1"/>
        <v>0</v>
      </c>
    </row>
    <row r="66" spans="1:18" x14ac:dyDescent="0.25">
      <c r="A66" s="18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2"/>
      <c r="Q66" s="5">
        <f t="shared" si="0"/>
        <v>0</v>
      </c>
      <c r="R66" s="5">
        <f t="shared" si="1"/>
        <v>0</v>
      </c>
    </row>
    <row r="67" spans="1:18" x14ac:dyDescent="0.25">
      <c r="A67" s="18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2"/>
      <c r="Q67" s="5">
        <f t="shared" si="0"/>
        <v>0</v>
      </c>
      <c r="R67" s="5">
        <f t="shared" si="1"/>
        <v>0</v>
      </c>
    </row>
    <row r="68" spans="1:18" x14ac:dyDescent="0.25">
      <c r="A68" s="18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2"/>
      <c r="Q68" s="5">
        <f t="shared" ref="Q68:Q76" si="2">SUM(G68:O68)</f>
        <v>0</v>
      </c>
      <c r="R68" s="5">
        <f t="shared" ref="R68:R76" si="3">P68</f>
        <v>0</v>
      </c>
    </row>
    <row r="69" spans="1:18" x14ac:dyDescent="0.25">
      <c r="A69" s="18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2"/>
      <c r="Q69" s="5">
        <f t="shared" si="2"/>
        <v>0</v>
      </c>
      <c r="R69" s="5">
        <f t="shared" si="3"/>
        <v>0</v>
      </c>
    </row>
    <row r="70" spans="1:18" x14ac:dyDescent="0.25">
      <c r="A70" s="18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2"/>
      <c r="Q70" s="5">
        <f t="shared" si="2"/>
        <v>0</v>
      </c>
      <c r="R70" s="5">
        <f t="shared" si="3"/>
        <v>0</v>
      </c>
    </row>
    <row r="71" spans="1:18" x14ac:dyDescent="0.25">
      <c r="A71" s="18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2"/>
      <c r="Q71" s="5">
        <f t="shared" si="2"/>
        <v>0</v>
      </c>
      <c r="R71" s="5">
        <f t="shared" si="3"/>
        <v>0</v>
      </c>
    </row>
    <row r="72" spans="1:18" x14ac:dyDescent="0.25">
      <c r="A72" s="18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2"/>
      <c r="Q72" s="5">
        <f t="shared" si="2"/>
        <v>0</v>
      </c>
      <c r="R72" s="5">
        <f t="shared" si="3"/>
        <v>0</v>
      </c>
    </row>
    <row r="73" spans="1:18" x14ac:dyDescent="0.25">
      <c r="A73" s="18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2"/>
      <c r="Q73" s="5">
        <f t="shared" si="2"/>
        <v>0</v>
      </c>
      <c r="R73" s="5">
        <f t="shared" si="3"/>
        <v>0</v>
      </c>
    </row>
    <row r="74" spans="1:18" x14ac:dyDescent="0.25">
      <c r="A74" s="18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2"/>
      <c r="Q74" s="5">
        <f t="shared" si="2"/>
        <v>0</v>
      </c>
      <c r="R74" s="5">
        <f t="shared" si="3"/>
        <v>0</v>
      </c>
    </row>
    <row r="75" spans="1:18" x14ac:dyDescent="0.25">
      <c r="A75" s="18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2"/>
      <c r="Q75" s="5">
        <f t="shared" si="2"/>
        <v>0</v>
      </c>
      <c r="R75" s="5">
        <f t="shared" si="3"/>
        <v>0</v>
      </c>
    </row>
    <row r="76" spans="1:18" x14ac:dyDescent="0.25">
      <c r="A76" s="18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2"/>
      <c r="Q76" s="5">
        <f t="shared" si="2"/>
        <v>0</v>
      </c>
      <c r="R76" s="5">
        <f t="shared" si="3"/>
        <v>0</v>
      </c>
    </row>
    <row r="77" spans="1:18" x14ac:dyDescent="0.25">
      <c r="A77" s="18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2"/>
    </row>
    <row r="78" spans="1:18" x14ac:dyDescent="0.25">
      <c r="A78" s="18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2"/>
    </row>
    <row r="79" spans="1:18" x14ac:dyDescent="0.25">
      <c r="A79" s="18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2"/>
    </row>
    <row r="80" spans="1:18" x14ac:dyDescent="0.25">
      <c r="A80" s="18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2"/>
    </row>
    <row r="81" spans="1:16" x14ac:dyDescent="0.25">
      <c r="A81" s="18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2"/>
    </row>
    <row r="82" spans="1:16" x14ac:dyDescent="0.25">
      <c r="A82" s="18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2"/>
    </row>
    <row r="83" spans="1:16" x14ac:dyDescent="0.25">
      <c r="A83" s="18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2"/>
    </row>
    <row r="84" spans="1:16" x14ac:dyDescent="0.25">
      <c r="A84" s="18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2"/>
    </row>
    <row r="85" spans="1:16" x14ac:dyDescent="0.25">
      <c r="A85" s="18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2"/>
    </row>
    <row r="86" spans="1:16" x14ac:dyDescent="0.25">
      <c r="A86" s="18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2"/>
    </row>
    <row r="87" spans="1:16" x14ac:dyDescent="0.25">
      <c r="A87" s="18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2"/>
    </row>
    <row r="88" spans="1:16" x14ac:dyDescent="0.25">
      <c r="A88" s="18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2"/>
    </row>
    <row r="89" spans="1:16" x14ac:dyDescent="0.25">
      <c r="A89" s="18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2"/>
    </row>
    <row r="90" spans="1:16" x14ac:dyDescent="0.25">
      <c r="A90" s="18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2"/>
    </row>
    <row r="91" spans="1:16" x14ac:dyDescent="0.25">
      <c r="A91" s="18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2"/>
    </row>
    <row r="92" spans="1:16" x14ac:dyDescent="0.25">
      <c r="A92" s="18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2"/>
    </row>
    <row r="93" spans="1:16" x14ac:dyDescent="0.25">
      <c r="A93" s="18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2"/>
    </row>
    <row r="94" spans="1:16" x14ac:dyDescent="0.25">
      <c r="A94" s="18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2"/>
    </row>
    <row r="95" spans="1:16" x14ac:dyDescent="0.25">
      <c r="A95" s="18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2"/>
    </row>
    <row r="96" spans="1:16" x14ac:dyDescent="0.25">
      <c r="A96" s="18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2"/>
    </row>
    <row r="97" spans="1:16" x14ac:dyDescent="0.25">
      <c r="A97" s="18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2"/>
    </row>
    <row r="98" spans="1:16" x14ac:dyDescent="0.25">
      <c r="A98" s="18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2"/>
    </row>
    <row r="99" spans="1:16" x14ac:dyDescent="0.25">
      <c r="A99" s="18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2"/>
    </row>
    <row r="100" spans="1:16" x14ac:dyDescent="0.25">
      <c r="A100" s="18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2"/>
    </row>
    <row r="101" spans="1:16" x14ac:dyDescent="0.25">
      <c r="A101" s="18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2"/>
    </row>
    <row r="102" spans="1:16" x14ac:dyDescent="0.25">
      <c r="A102" s="18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2"/>
    </row>
    <row r="103" spans="1:16" x14ac:dyDescent="0.25">
      <c r="A103" s="18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12"/>
    </row>
    <row r="104" spans="1:16" x14ac:dyDescent="0.25">
      <c r="A104" s="18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2"/>
    </row>
    <row r="105" spans="1:16" x14ac:dyDescent="0.25">
      <c r="A105" s="18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2"/>
    </row>
    <row r="106" spans="1:16" x14ac:dyDescent="0.25">
      <c r="A106" s="18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12"/>
    </row>
    <row r="107" spans="1:16" x14ac:dyDescent="0.25">
      <c r="A107" s="18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12"/>
    </row>
    <row r="108" spans="1:16" x14ac:dyDescent="0.25">
      <c r="A108" s="18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2"/>
    </row>
    <row r="109" spans="1:16" x14ac:dyDescent="0.25">
      <c r="A109" s="18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12"/>
    </row>
    <row r="110" spans="1:16" x14ac:dyDescent="0.25">
      <c r="A110" s="18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2"/>
    </row>
    <row r="111" spans="1:16" x14ac:dyDescent="0.25">
      <c r="A111" s="18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12"/>
    </row>
    <row r="112" spans="1:16" x14ac:dyDescent="0.25">
      <c r="A112" s="18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2"/>
    </row>
    <row r="113" spans="1:16" x14ac:dyDescent="0.25">
      <c r="A113" s="18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12"/>
    </row>
    <row r="114" spans="1:16" x14ac:dyDescent="0.25">
      <c r="A114" s="18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2"/>
    </row>
    <row r="115" spans="1:16" x14ac:dyDescent="0.25">
      <c r="A115" s="18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12"/>
    </row>
    <row r="116" spans="1:16" x14ac:dyDescent="0.25">
      <c r="A116" s="18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12"/>
    </row>
    <row r="117" spans="1:16" x14ac:dyDescent="0.25">
      <c r="A117" s="18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12"/>
    </row>
    <row r="118" spans="1:16" x14ac:dyDescent="0.25">
      <c r="A118" s="18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2"/>
    </row>
    <row r="119" spans="1:16" x14ac:dyDescent="0.25">
      <c r="A119" s="18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12"/>
    </row>
    <row r="120" spans="1:16" x14ac:dyDescent="0.25">
      <c r="A120" s="18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2"/>
    </row>
    <row r="121" spans="1:16" x14ac:dyDescent="0.25">
      <c r="A121" s="18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12"/>
    </row>
    <row r="122" spans="1:16" x14ac:dyDescent="0.25">
      <c r="A122" s="18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12"/>
    </row>
    <row r="123" spans="1:16" x14ac:dyDescent="0.25">
      <c r="A123" s="18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12"/>
    </row>
    <row r="124" spans="1:16" x14ac:dyDescent="0.25">
      <c r="A124" s="18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12"/>
    </row>
    <row r="125" spans="1:16" x14ac:dyDescent="0.25">
      <c r="A125" s="18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12"/>
    </row>
    <row r="126" spans="1:16" x14ac:dyDescent="0.25">
      <c r="A126" s="18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2"/>
    </row>
    <row r="127" spans="1:16" x14ac:dyDescent="0.25">
      <c r="A127" s="18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12"/>
    </row>
    <row r="128" spans="1:16" x14ac:dyDescent="0.25">
      <c r="A128" s="18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2"/>
    </row>
    <row r="129" spans="1:16" x14ac:dyDescent="0.25">
      <c r="A129" s="18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12"/>
    </row>
    <row r="130" spans="1:16" x14ac:dyDescent="0.25">
      <c r="A130" s="18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12"/>
    </row>
    <row r="131" spans="1:16" x14ac:dyDescent="0.25">
      <c r="A131" s="18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12"/>
    </row>
    <row r="132" spans="1:16" x14ac:dyDescent="0.25">
      <c r="A132" s="18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2"/>
    </row>
    <row r="133" spans="1:16" x14ac:dyDescent="0.25">
      <c r="A133" s="18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12"/>
    </row>
    <row r="134" spans="1:16" x14ac:dyDescent="0.25">
      <c r="A134" s="18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12"/>
    </row>
    <row r="135" spans="1:16" x14ac:dyDescent="0.25">
      <c r="A135" s="18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12"/>
    </row>
    <row r="136" spans="1:16" x14ac:dyDescent="0.25">
      <c r="A136" s="18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12"/>
    </row>
    <row r="137" spans="1:16" x14ac:dyDescent="0.25">
      <c r="A137" s="18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12"/>
    </row>
    <row r="138" spans="1:16" x14ac:dyDescent="0.25">
      <c r="A138" s="18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2"/>
    </row>
    <row r="139" spans="1:16" x14ac:dyDescent="0.25">
      <c r="A139" s="18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2"/>
    </row>
    <row r="140" spans="1:16" ht="16.5" thickBot="1" x14ac:dyDescent="0.3">
      <c r="A140" s="19"/>
      <c r="B140" s="14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6"/>
    </row>
  </sheetData>
  <mergeCells count="2">
    <mergeCell ref="B1:E1"/>
    <mergeCell ref="F1:P1"/>
  </mergeCells>
  <pageMargins left="0.511811024" right="0.511811024" top="0.78740157499999996" bottom="0.78740157499999996" header="0" footer="0"/>
  <pageSetup orientation="landscape"/>
  <ignoredErrors>
    <ignoredError sqref="Q3:Q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0"/>
  <sheetViews>
    <sheetView zoomScale="110" zoomScaleNormal="110" workbookViewId="0">
      <selection activeCell="B2" sqref="B1:D1048576"/>
    </sheetView>
  </sheetViews>
  <sheetFormatPr defaultColWidth="10.25" defaultRowHeight="15.75" x14ac:dyDescent="0.25"/>
  <cols>
    <col min="1" max="1" width="10.25" style="22"/>
    <col min="2" max="4" width="0" style="22" hidden="1" customWidth="1"/>
    <col min="5" max="16384" width="10.25" style="22"/>
  </cols>
  <sheetData>
    <row r="1" spans="1:18" ht="21.75" thickBot="1" x14ac:dyDescent="0.3">
      <c r="A1" s="21" t="s">
        <v>44</v>
      </c>
      <c r="B1" s="47" t="s">
        <v>27</v>
      </c>
      <c r="C1" s="48"/>
      <c r="D1" s="48"/>
      <c r="E1" s="49"/>
      <c r="F1" s="47" t="s">
        <v>31</v>
      </c>
      <c r="G1" s="48"/>
      <c r="H1" s="48"/>
      <c r="I1" s="48"/>
      <c r="J1" s="48"/>
      <c r="K1" s="48"/>
      <c r="L1" s="48"/>
      <c r="M1" s="48"/>
      <c r="N1" s="48"/>
      <c r="O1" s="49"/>
    </row>
    <row r="2" spans="1:18" ht="63.75" thickBot="1" x14ac:dyDescent="0.3">
      <c r="A2" s="8" t="s">
        <v>43</v>
      </c>
      <c r="B2" s="8" t="s">
        <v>28</v>
      </c>
      <c r="C2" s="8" t="s">
        <v>29</v>
      </c>
      <c r="D2" s="8" t="s">
        <v>30</v>
      </c>
      <c r="E2" s="8" t="s">
        <v>32</v>
      </c>
      <c r="F2" s="8" t="s">
        <v>33</v>
      </c>
      <c r="G2" s="8" t="s">
        <v>34</v>
      </c>
      <c r="H2" s="8" t="s">
        <v>35</v>
      </c>
      <c r="I2" s="8" t="s">
        <v>36</v>
      </c>
      <c r="J2" s="8" t="s">
        <v>37</v>
      </c>
      <c r="K2" s="8" t="s">
        <v>38</v>
      </c>
      <c r="L2" s="8" t="s">
        <v>39</v>
      </c>
      <c r="M2" s="8" t="s">
        <v>40</v>
      </c>
      <c r="N2" s="8" t="s">
        <v>41</v>
      </c>
      <c r="O2" s="8" t="s">
        <v>42</v>
      </c>
      <c r="P2" s="37"/>
      <c r="Q2" s="37"/>
      <c r="R2" s="37"/>
    </row>
    <row r="3" spans="1:18" x14ac:dyDescent="0.25">
      <c r="A3" s="23" t="s">
        <v>0</v>
      </c>
      <c r="B3" s="24">
        <f>'CFD - DETALHADO'!B3</f>
        <v>0</v>
      </c>
      <c r="C3" s="25">
        <f>'CFD - DETALHADO'!C3</f>
        <v>0</v>
      </c>
      <c r="D3" s="25">
        <f>'CFD - DETALHADO'!D3</f>
        <v>0</v>
      </c>
      <c r="E3" s="25">
        <f>'CFD - DETALHADO'!F3</f>
        <v>13</v>
      </c>
      <c r="F3" s="25">
        <f>'CFD - DETALHADO'!G3</f>
        <v>3</v>
      </c>
      <c r="G3" s="25">
        <f>'CFD - DETALHADO'!H3</f>
        <v>12</v>
      </c>
      <c r="H3" s="25">
        <f>'CFD - DETALHADO'!I3</f>
        <v>3</v>
      </c>
      <c r="I3" s="25">
        <f>'CFD - DETALHADO'!J3</f>
        <v>0</v>
      </c>
      <c r="J3" s="25">
        <f>'CFD - DETALHADO'!K3</f>
        <v>0</v>
      </c>
      <c r="K3" s="25">
        <f>'CFD - DETALHADO'!L3</f>
        <v>34</v>
      </c>
      <c r="L3" s="25">
        <f>'CFD - DETALHADO'!M3</f>
        <v>0</v>
      </c>
      <c r="M3" s="25">
        <f>'CFD - DETALHADO'!N3</f>
        <v>1</v>
      </c>
      <c r="N3" s="25">
        <f>'CFD - DETALHADO'!O3</f>
        <v>0</v>
      </c>
      <c r="O3" s="26">
        <f>'CFD - DETALHADO'!P3</f>
        <v>0</v>
      </c>
      <c r="R3" s="38"/>
    </row>
    <row r="4" spans="1:18" x14ac:dyDescent="0.25">
      <c r="A4" s="27" t="s">
        <v>1</v>
      </c>
      <c r="B4" s="28">
        <f>B3+'CFD - DETALHADO'!B4</f>
        <v>0</v>
      </c>
      <c r="C4" s="29">
        <f>C3+'CFD - DETALHADO'!C4</f>
        <v>0</v>
      </c>
      <c r="D4" s="29">
        <f>D3+'CFD - DETALHADO'!D4</f>
        <v>0</v>
      </c>
      <c r="E4" s="29">
        <f>E3+'CFD - DETALHADO'!F4</f>
        <v>26</v>
      </c>
      <c r="F4" s="29">
        <f>F3+'CFD - DETALHADO'!G4</f>
        <v>9</v>
      </c>
      <c r="G4" s="29">
        <f>G3+'CFD - DETALHADO'!H4</f>
        <v>19</v>
      </c>
      <c r="H4" s="29">
        <f>H3+'CFD - DETALHADO'!I4</f>
        <v>5</v>
      </c>
      <c r="I4" s="29">
        <f>I3+'CFD - DETALHADO'!J4</f>
        <v>0</v>
      </c>
      <c r="J4" s="29">
        <f>J3+'CFD - DETALHADO'!K4</f>
        <v>0</v>
      </c>
      <c r="K4" s="29">
        <f>K3+'CFD - DETALHADO'!L4</f>
        <v>73</v>
      </c>
      <c r="L4" s="29">
        <f>L3+'CFD - DETALHADO'!M4</f>
        <v>1</v>
      </c>
      <c r="M4" s="29">
        <f>M3+'CFD - DETALHADO'!N4</f>
        <v>2</v>
      </c>
      <c r="N4" s="29">
        <f>N3+'CFD - DETALHADO'!O4</f>
        <v>0</v>
      </c>
      <c r="O4" s="30">
        <f>O3+'CFD - DETALHADO'!P4</f>
        <v>1</v>
      </c>
      <c r="R4" s="38"/>
    </row>
    <row r="5" spans="1:18" x14ac:dyDescent="0.25">
      <c r="A5" s="27" t="s">
        <v>2</v>
      </c>
      <c r="B5" s="28">
        <f>B4+'CFD - DETALHADO'!B5</f>
        <v>0</v>
      </c>
      <c r="C5" s="29">
        <f>C4+'CFD - DETALHADO'!C5</f>
        <v>0</v>
      </c>
      <c r="D5" s="29">
        <f>D4+'CFD - DETALHADO'!D5</f>
        <v>0</v>
      </c>
      <c r="E5" s="29">
        <f>E4+'CFD - DETALHADO'!F5</f>
        <v>39</v>
      </c>
      <c r="F5" s="29">
        <f>F4+'CFD - DETALHADO'!G5</f>
        <v>14</v>
      </c>
      <c r="G5" s="29">
        <f>G4+'CFD - DETALHADO'!H5</f>
        <v>23</v>
      </c>
      <c r="H5" s="29">
        <f>H4+'CFD - DETALHADO'!I5</f>
        <v>8</v>
      </c>
      <c r="I5" s="29">
        <f>I4+'CFD - DETALHADO'!J5</f>
        <v>1</v>
      </c>
      <c r="J5" s="29">
        <f>J4+'CFD - DETALHADO'!K5</f>
        <v>0</v>
      </c>
      <c r="K5" s="29">
        <f>K4+'CFD - DETALHADO'!L5</f>
        <v>114</v>
      </c>
      <c r="L5" s="29">
        <f>L4+'CFD - DETALHADO'!M5</f>
        <v>1</v>
      </c>
      <c r="M5" s="29">
        <f>M4+'CFD - DETALHADO'!N5</f>
        <v>3</v>
      </c>
      <c r="N5" s="29">
        <f>N4+'CFD - DETALHADO'!O5</f>
        <v>0</v>
      </c>
      <c r="O5" s="30">
        <f>O4+'CFD - DETALHADO'!P5</f>
        <v>3</v>
      </c>
      <c r="R5" s="38"/>
    </row>
    <row r="6" spans="1:18" x14ac:dyDescent="0.25">
      <c r="A6" s="27" t="s">
        <v>3</v>
      </c>
      <c r="B6" s="28">
        <f>B5+'CFD - DETALHADO'!B6</f>
        <v>0</v>
      </c>
      <c r="C6" s="29">
        <f>C5+'CFD - DETALHADO'!C6</f>
        <v>0</v>
      </c>
      <c r="D6" s="29">
        <f>D5+'CFD - DETALHADO'!D6</f>
        <v>0</v>
      </c>
      <c r="E6" s="29">
        <f>E5+'CFD - DETALHADO'!F6</f>
        <v>52</v>
      </c>
      <c r="F6" s="29">
        <f>F5+'CFD - DETALHADO'!G6</f>
        <v>19</v>
      </c>
      <c r="G6" s="29">
        <f>G5+'CFD - DETALHADO'!H6</f>
        <v>25</v>
      </c>
      <c r="H6" s="29">
        <f>H5+'CFD - DETALHADO'!I6</f>
        <v>11</v>
      </c>
      <c r="I6" s="29">
        <f>I5+'CFD - DETALHADO'!J6</f>
        <v>2</v>
      </c>
      <c r="J6" s="29">
        <f>J5+'CFD - DETALHADO'!K6</f>
        <v>0</v>
      </c>
      <c r="K6" s="29">
        <f>K5+'CFD - DETALHADO'!L6</f>
        <v>157</v>
      </c>
      <c r="L6" s="29">
        <f>L5+'CFD - DETALHADO'!M6</f>
        <v>1</v>
      </c>
      <c r="M6" s="29">
        <f>M5+'CFD - DETALHADO'!N6</f>
        <v>7</v>
      </c>
      <c r="N6" s="29">
        <f>N5+'CFD - DETALHADO'!O6</f>
        <v>0</v>
      </c>
      <c r="O6" s="30">
        <f>O5+'CFD - DETALHADO'!P6</f>
        <v>3</v>
      </c>
      <c r="R6" s="38"/>
    </row>
    <row r="7" spans="1:18" x14ac:dyDescent="0.25">
      <c r="A7" s="27" t="s">
        <v>4</v>
      </c>
      <c r="B7" s="28">
        <f>B6+'CFD - DETALHADO'!B7</f>
        <v>0</v>
      </c>
      <c r="C7" s="29">
        <f>C6+'CFD - DETALHADO'!C7</f>
        <v>0</v>
      </c>
      <c r="D7" s="29">
        <f>D6+'CFD - DETALHADO'!D7</f>
        <v>0</v>
      </c>
      <c r="E7" s="29">
        <f>E6+'CFD - DETALHADO'!F7</f>
        <v>52</v>
      </c>
      <c r="F7" s="29">
        <f>F6+'CFD - DETALHADO'!G7</f>
        <v>19</v>
      </c>
      <c r="G7" s="29">
        <f>G6+'CFD - DETALHADO'!H7</f>
        <v>25</v>
      </c>
      <c r="H7" s="29">
        <f>H6+'CFD - DETALHADO'!I7</f>
        <v>11</v>
      </c>
      <c r="I7" s="29">
        <f>I6+'CFD - DETALHADO'!J7</f>
        <v>2</v>
      </c>
      <c r="J7" s="29">
        <f>J6+'CFD - DETALHADO'!K7</f>
        <v>0</v>
      </c>
      <c r="K7" s="29">
        <f>K6+'CFD - DETALHADO'!L7</f>
        <v>157</v>
      </c>
      <c r="L7" s="29">
        <f>L6+'CFD - DETALHADO'!M7</f>
        <v>1</v>
      </c>
      <c r="M7" s="29">
        <f>M6+'CFD - DETALHADO'!N7</f>
        <v>7</v>
      </c>
      <c r="N7" s="29">
        <f>N6+'CFD - DETALHADO'!O7</f>
        <v>0</v>
      </c>
      <c r="O7" s="30">
        <f>O6+'CFD - DETALHADO'!P7</f>
        <v>3</v>
      </c>
      <c r="R7" s="38"/>
    </row>
    <row r="8" spans="1:18" x14ac:dyDescent="0.25">
      <c r="A8" s="27" t="s">
        <v>5</v>
      </c>
      <c r="B8" s="28">
        <f>B7+'CFD - DETALHADO'!B8</f>
        <v>0</v>
      </c>
      <c r="C8" s="29">
        <f>C7+'CFD - DETALHADO'!C8</f>
        <v>0</v>
      </c>
      <c r="D8" s="29">
        <f>D7+'CFD - DETALHADO'!D8</f>
        <v>0</v>
      </c>
      <c r="E8" s="29">
        <f>E7+'CFD - DETALHADO'!F8</f>
        <v>52</v>
      </c>
      <c r="F8" s="29">
        <f>F7+'CFD - DETALHADO'!G8</f>
        <v>19</v>
      </c>
      <c r="G8" s="29">
        <f>G7+'CFD - DETALHADO'!H8</f>
        <v>25</v>
      </c>
      <c r="H8" s="29">
        <f>H7+'CFD - DETALHADO'!I8</f>
        <v>11</v>
      </c>
      <c r="I8" s="29">
        <f>I7+'CFD - DETALHADO'!J8</f>
        <v>2</v>
      </c>
      <c r="J8" s="29">
        <f>J7+'CFD - DETALHADO'!K8</f>
        <v>0</v>
      </c>
      <c r="K8" s="29">
        <f>K7+'CFD - DETALHADO'!L8</f>
        <v>157</v>
      </c>
      <c r="L8" s="29">
        <f>L7+'CFD - DETALHADO'!M8</f>
        <v>1</v>
      </c>
      <c r="M8" s="29">
        <f>M7+'CFD - DETALHADO'!N8</f>
        <v>7</v>
      </c>
      <c r="N8" s="29">
        <f>N7+'CFD - DETALHADO'!O8</f>
        <v>0</v>
      </c>
      <c r="O8" s="30">
        <f>O7+'CFD - DETALHADO'!P8</f>
        <v>3</v>
      </c>
      <c r="R8" s="38"/>
    </row>
    <row r="9" spans="1:18" x14ac:dyDescent="0.25">
      <c r="A9" s="27" t="s">
        <v>6</v>
      </c>
      <c r="B9" s="28">
        <f>B8+'CFD - DETALHADO'!B9</f>
        <v>0</v>
      </c>
      <c r="C9" s="29">
        <f>C8+'CFD - DETALHADO'!C9</f>
        <v>0</v>
      </c>
      <c r="D9" s="29">
        <f>D8+'CFD - DETALHADO'!D9</f>
        <v>0</v>
      </c>
      <c r="E9" s="29">
        <f>E8+'CFD - DETALHADO'!F9</f>
        <v>52</v>
      </c>
      <c r="F9" s="29">
        <f>F8+'CFD - DETALHADO'!G9</f>
        <v>19</v>
      </c>
      <c r="G9" s="29">
        <f>G8+'CFD - DETALHADO'!H9</f>
        <v>25</v>
      </c>
      <c r="H9" s="29">
        <f>H8+'CFD - DETALHADO'!I9</f>
        <v>11</v>
      </c>
      <c r="I9" s="29">
        <f>I8+'CFD - DETALHADO'!J9</f>
        <v>2</v>
      </c>
      <c r="J9" s="29">
        <f>J8+'CFD - DETALHADO'!K9</f>
        <v>0</v>
      </c>
      <c r="K9" s="29">
        <f>K8+'CFD - DETALHADO'!L9</f>
        <v>157</v>
      </c>
      <c r="L9" s="29">
        <f>L8+'CFD - DETALHADO'!M9</f>
        <v>1</v>
      </c>
      <c r="M9" s="29">
        <f>M8+'CFD - DETALHADO'!N9</f>
        <v>7</v>
      </c>
      <c r="N9" s="29">
        <f>N8+'CFD - DETALHADO'!O9</f>
        <v>0</v>
      </c>
      <c r="O9" s="30">
        <f>O8+'CFD - DETALHADO'!P9</f>
        <v>3</v>
      </c>
      <c r="R9" s="38"/>
    </row>
    <row r="10" spans="1:18" x14ac:dyDescent="0.25">
      <c r="A10" s="27" t="s">
        <v>7</v>
      </c>
      <c r="B10" s="28">
        <f>B9+'CFD - DETALHADO'!B10</f>
        <v>0</v>
      </c>
      <c r="C10" s="29">
        <f>C9+'CFD - DETALHADO'!C10</f>
        <v>0</v>
      </c>
      <c r="D10" s="29">
        <f>D9+'CFD - DETALHADO'!D10</f>
        <v>0</v>
      </c>
      <c r="E10" s="29">
        <f>E9+'CFD - DETALHADO'!F10</f>
        <v>52</v>
      </c>
      <c r="F10" s="29">
        <f>F9+'CFD - DETALHADO'!G10</f>
        <v>19</v>
      </c>
      <c r="G10" s="29">
        <f>G9+'CFD - DETALHADO'!H10</f>
        <v>25</v>
      </c>
      <c r="H10" s="29">
        <f>H9+'CFD - DETALHADO'!I10</f>
        <v>11</v>
      </c>
      <c r="I10" s="29">
        <f>I9+'CFD - DETALHADO'!J10</f>
        <v>2</v>
      </c>
      <c r="J10" s="29">
        <f>J9+'CFD - DETALHADO'!K10</f>
        <v>0</v>
      </c>
      <c r="K10" s="29">
        <f>K9+'CFD - DETALHADO'!L10</f>
        <v>157</v>
      </c>
      <c r="L10" s="29">
        <f>L9+'CFD - DETALHADO'!M10</f>
        <v>1</v>
      </c>
      <c r="M10" s="29">
        <f>M9+'CFD - DETALHADO'!N10</f>
        <v>7</v>
      </c>
      <c r="N10" s="29">
        <f>N9+'CFD - DETALHADO'!O10</f>
        <v>0</v>
      </c>
      <c r="O10" s="30">
        <f>O9+'CFD - DETALHADO'!P10</f>
        <v>3</v>
      </c>
      <c r="R10" s="38"/>
    </row>
    <row r="11" spans="1:18" x14ac:dyDescent="0.25">
      <c r="A11" s="27" t="s">
        <v>8</v>
      </c>
      <c r="B11" s="28">
        <f>B10+'CFD - DETALHADO'!B11</f>
        <v>0</v>
      </c>
      <c r="C11" s="29">
        <f>C10+'CFD - DETALHADO'!C11</f>
        <v>0</v>
      </c>
      <c r="D11" s="29">
        <f>D10+'CFD - DETALHADO'!D11</f>
        <v>0</v>
      </c>
      <c r="E11" s="29">
        <f>E10+'CFD - DETALHADO'!F11</f>
        <v>52</v>
      </c>
      <c r="F11" s="29">
        <f>F10+'CFD - DETALHADO'!G11</f>
        <v>19</v>
      </c>
      <c r="G11" s="29">
        <f>G10+'CFD - DETALHADO'!H11</f>
        <v>25</v>
      </c>
      <c r="H11" s="29">
        <f>H10+'CFD - DETALHADO'!I11</f>
        <v>11</v>
      </c>
      <c r="I11" s="29">
        <f>I10+'CFD - DETALHADO'!J11</f>
        <v>2</v>
      </c>
      <c r="J11" s="29">
        <f>J10+'CFD - DETALHADO'!K11</f>
        <v>0</v>
      </c>
      <c r="K11" s="29">
        <f>K10+'CFD - DETALHADO'!L11</f>
        <v>157</v>
      </c>
      <c r="L11" s="29">
        <f>L10+'CFD - DETALHADO'!M11</f>
        <v>1</v>
      </c>
      <c r="M11" s="29">
        <f>M10+'CFD - DETALHADO'!N11</f>
        <v>7</v>
      </c>
      <c r="N11" s="29">
        <f>N10+'CFD - DETALHADO'!O11</f>
        <v>0</v>
      </c>
      <c r="O11" s="30">
        <f>O10+'CFD - DETALHADO'!P11</f>
        <v>3</v>
      </c>
      <c r="R11" s="38"/>
    </row>
    <row r="12" spans="1:18" x14ac:dyDescent="0.25">
      <c r="A12" s="27" t="s">
        <v>9</v>
      </c>
      <c r="B12" s="28">
        <f>B11+'CFD - DETALHADO'!B12</f>
        <v>0</v>
      </c>
      <c r="C12" s="29">
        <f>C11+'CFD - DETALHADO'!C12</f>
        <v>0</v>
      </c>
      <c r="D12" s="29">
        <f>D11+'CFD - DETALHADO'!D12</f>
        <v>0</v>
      </c>
      <c r="E12" s="29">
        <f>E11+'CFD - DETALHADO'!F12</f>
        <v>52</v>
      </c>
      <c r="F12" s="29">
        <f>F11+'CFD - DETALHADO'!G12</f>
        <v>19</v>
      </c>
      <c r="G12" s="29">
        <f>G11+'CFD - DETALHADO'!H12</f>
        <v>25</v>
      </c>
      <c r="H12" s="29">
        <f>H11+'CFD - DETALHADO'!I12</f>
        <v>11</v>
      </c>
      <c r="I12" s="29">
        <f>I11+'CFD - DETALHADO'!J12</f>
        <v>2</v>
      </c>
      <c r="J12" s="29">
        <f>J11+'CFD - DETALHADO'!K12</f>
        <v>0</v>
      </c>
      <c r="K12" s="29">
        <f>K11+'CFD - DETALHADO'!L12</f>
        <v>157</v>
      </c>
      <c r="L12" s="29">
        <f>L11+'CFD - DETALHADO'!M12</f>
        <v>1</v>
      </c>
      <c r="M12" s="29">
        <f>M11+'CFD - DETALHADO'!N12</f>
        <v>7</v>
      </c>
      <c r="N12" s="29">
        <f>N11+'CFD - DETALHADO'!O12</f>
        <v>0</v>
      </c>
      <c r="O12" s="30">
        <f>O11+'CFD - DETALHADO'!P12</f>
        <v>3</v>
      </c>
      <c r="R12" s="38"/>
    </row>
    <row r="13" spans="1:18" x14ac:dyDescent="0.25">
      <c r="A13" s="27" t="s">
        <v>15</v>
      </c>
      <c r="B13" s="28">
        <f>B12+'CFD - DETALHADO'!B13</f>
        <v>0</v>
      </c>
      <c r="C13" s="29">
        <f>C12+'CFD - DETALHADO'!C13</f>
        <v>0</v>
      </c>
      <c r="D13" s="29">
        <f>D12+'CFD - DETALHADO'!D13</f>
        <v>0</v>
      </c>
      <c r="E13" s="29">
        <f>E12+'CFD - DETALHADO'!F13</f>
        <v>52</v>
      </c>
      <c r="F13" s="29">
        <f>F12+'CFD - DETALHADO'!G13</f>
        <v>19</v>
      </c>
      <c r="G13" s="29">
        <f>G12+'CFD - DETALHADO'!H13</f>
        <v>25</v>
      </c>
      <c r="H13" s="29">
        <f>H12+'CFD - DETALHADO'!I13</f>
        <v>11</v>
      </c>
      <c r="I13" s="29">
        <f>I12+'CFD - DETALHADO'!J13</f>
        <v>2</v>
      </c>
      <c r="J13" s="29">
        <f>J12+'CFD - DETALHADO'!K13</f>
        <v>0</v>
      </c>
      <c r="K13" s="29">
        <f>K12+'CFD - DETALHADO'!L13</f>
        <v>157</v>
      </c>
      <c r="L13" s="29">
        <f>L12+'CFD - DETALHADO'!M13</f>
        <v>1</v>
      </c>
      <c r="M13" s="29">
        <f>M12+'CFD - DETALHADO'!N13</f>
        <v>7</v>
      </c>
      <c r="N13" s="29">
        <f>N12+'CFD - DETALHADO'!O13</f>
        <v>0</v>
      </c>
      <c r="O13" s="30">
        <f>O12+'CFD - DETALHADO'!P13</f>
        <v>3</v>
      </c>
      <c r="R13" s="38"/>
    </row>
    <row r="14" spans="1:18" x14ac:dyDescent="0.25">
      <c r="A14" s="27" t="s">
        <v>16</v>
      </c>
      <c r="B14" s="28">
        <f>B13+'CFD - DETALHADO'!B14</f>
        <v>0</v>
      </c>
      <c r="C14" s="29">
        <f>C13+'CFD - DETALHADO'!C14</f>
        <v>0</v>
      </c>
      <c r="D14" s="29">
        <f>D13+'CFD - DETALHADO'!D14</f>
        <v>0</v>
      </c>
      <c r="E14" s="29">
        <f>E13+'CFD - DETALHADO'!F14</f>
        <v>52</v>
      </c>
      <c r="F14" s="29">
        <f>F13+'CFD - DETALHADO'!G14</f>
        <v>19</v>
      </c>
      <c r="G14" s="29">
        <f>G13+'CFD - DETALHADO'!H14</f>
        <v>25</v>
      </c>
      <c r="H14" s="29">
        <f>H13+'CFD - DETALHADO'!I14</f>
        <v>11</v>
      </c>
      <c r="I14" s="29">
        <f>I13+'CFD - DETALHADO'!J14</f>
        <v>2</v>
      </c>
      <c r="J14" s="29">
        <f>J13+'CFD - DETALHADO'!K14</f>
        <v>0</v>
      </c>
      <c r="K14" s="29">
        <f>K13+'CFD - DETALHADO'!L14</f>
        <v>157</v>
      </c>
      <c r="L14" s="29">
        <f>L13+'CFD - DETALHADO'!M14</f>
        <v>1</v>
      </c>
      <c r="M14" s="29">
        <f>M13+'CFD - DETALHADO'!N14</f>
        <v>7</v>
      </c>
      <c r="N14" s="29">
        <f>N13+'CFD - DETALHADO'!O14</f>
        <v>0</v>
      </c>
      <c r="O14" s="30">
        <f>O13+'CFD - DETALHADO'!P14</f>
        <v>3</v>
      </c>
      <c r="R14" s="38"/>
    </row>
    <row r="15" spans="1:18" x14ac:dyDescent="0.25">
      <c r="A15" s="27" t="s">
        <v>17</v>
      </c>
      <c r="B15" s="28">
        <f>B14+'CFD - DETALHADO'!B15</f>
        <v>0</v>
      </c>
      <c r="C15" s="29">
        <f>C14+'CFD - DETALHADO'!C15</f>
        <v>0</v>
      </c>
      <c r="D15" s="29">
        <f>D14+'CFD - DETALHADO'!D15</f>
        <v>0</v>
      </c>
      <c r="E15" s="29">
        <f>E14+'CFD - DETALHADO'!F15</f>
        <v>52</v>
      </c>
      <c r="F15" s="29">
        <f>F14+'CFD - DETALHADO'!G15</f>
        <v>19</v>
      </c>
      <c r="G15" s="29">
        <f>G14+'CFD - DETALHADO'!H15</f>
        <v>25</v>
      </c>
      <c r="H15" s="29">
        <f>H14+'CFD - DETALHADO'!I15</f>
        <v>11</v>
      </c>
      <c r="I15" s="29">
        <f>I14+'CFD - DETALHADO'!J15</f>
        <v>2</v>
      </c>
      <c r="J15" s="29">
        <f>J14+'CFD - DETALHADO'!K15</f>
        <v>0</v>
      </c>
      <c r="K15" s="29">
        <f>K14+'CFD - DETALHADO'!L15</f>
        <v>157</v>
      </c>
      <c r="L15" s="29">
        <f>L14+'CFD - DETALHADO'!M15</f>
        <v>1</v>
      </c>
      <c r="M15" s="29">
        <f>M14+'CFD - DETALHADO'!N15</f>
        <v>7</v>
      </c>
      <c r="N15" s="29">
        <f>N14+'CFD - DETALHADO'!O15</f>
        <v>0</v>
      </c>
      <c r="O15" s="30">
        <f>O14+'CFD - DETALHADO'!P15</f>
        <v>3</v>
      </c>
      <c r="R15" s="38"/>
    </row>
    <row r="16" spans="1:18" x14ac:dyDescent="0.25">
      <c r="A16" s="27" t="s">
        <v>18</v>
      </c>
      <c r="B16" s="28">
        <f>B15+'CFD - DETALHADO'!B16</f>
        <v>0</v>
      </c>
      <c r="C16" s="29">
        <f>C15+'CFD - DETALHADO'!C16</f>
        <v>0</v>
      </c>
      <c r="D16" s="29">
        <f>D15+'CFD - DETALHADO'!D16</f>
        <v>0</v>
      </c>
      <c r="E16" s="29">
        <f>E15+'CFD - DETALHADO'!F16</f>
        <v>52</v>
      </c>
      <c r="F16" s="29">
        <f>F15+'CFD - DETALHADO'!G16</f>
        <v>19</v>
      </c>
      <c r="G16" s="29">
        <f>G15+'CFD - DETALHADO'!H16</f>
        <v>25</v>
      </c>
      <c r="H16" s="29">
        <f>H15+'CFD - DETALHADO'!I16</f>
        <v>11</v>
      </c>
      <c r="I16" s="29">
        <f>I15+'CFD - DETALHADO'!J16</f>
        <v>2</v>
      </c>
      <c r="J16" s="29">
        <f>J15+'CFD - DETALHADO'!K16</f>
        <v>0</v>
      </c>
      <c r="K16" s="29">
        <f>K15+'CFD - DETALHADO'!L16</f>
        <v>157</v>
      </c>
      <c r="L16" s="29">
        <f>L15+'CFD - DETALHADO'!M16</f>
        <v>1</v>
      </c>
      <c r="M16" s="29">
        <f>M15+'CFD - DETALHADO'!N16</f>
        <v>7</v>
      </c>
      <c r="N16" s="29">
        <f>N15+'CFD - DETALHADO'!O16</f>
        <v>0</v>
      </c>
      <c r="O16" s="30">
        <f>O15+'CFD - DETALHADO'!P16</f>
        <v>3</v>
      </c>
      <c r="R16" s="38"/>
    </row>
    <row r="17" spans="1:18" x14ac:dyDescent="0.25">
      <c r="A17" s="27" t="s">
        <v>19</v>
      </c>
      <c r="B17" s="28">
        <f>B16+'CFD - DETALHADO'!B17</f>
        <v>0</v>
      </c>
      <c r="C17" s="29">
        <f>C16+'CFD - DETALHADO'!C17</f>
        <v>0</v>
      </c>
      <c r="D17" s="29">
        <f>D16+'CFD - DETALHADO'!D17</f>
        <v>0</v>
      </c>
      <c r="E17" s="29">
        <f>E16+'CFD - DETALHADO'!F17</f>
        <v>52</v>
      </c>
      <c r="F17" s="29">
        <f>F16+'CFD - DETALHADO'!G17</f>
        <v>19</v>
      </c>
      <c r="G17" s="29">
        <f>G16+'CFD - DETALHADO'!H17</f>
        <v>25</v>
      </c>
      <c r="H17" s="29">
        <f>H16+'CFD - DETALHADO'!I17</f>
        <v>11</v>
      </c>
      <c r="I17" s="29">
        <f>I16+'CFD - DETALHADO'!J17</f>
        <v>2</v>
      </c>
      <c r="J17" s="29">
        <f>J16+'CFD - DETALHADO'!K17</f>
        <v>0</v>
      </c>
      <c r="K17" s="29">
        <f>K16+'CFD - DETALHADO'!L17</f>
        <v>157</v>
      </c>
      <c r="L17" s="29">
        <f>L16+'CFD - DETALHADO'!M17</f>
        <v>1</v>
      </c>
      <c r="M17" s="29">
        <f>M16+'CFD - DETALHADO'!N17</f>
        <v>7</v>
      </c>
      <c r="N17" s="29">
        <f>N16+'CFD - DETALHADO'!O17</f>
        <v>0</v>
      </c>
      <c r="O17" s="30">
        <f>O16+'CFD - DETALHADO'!P17</f>
        <v>3</v>
      </c>
      <c r="R17" s="38"/>
    </row>
    <row r="18" spans="1:18" x14ac:dyDescent="0.25">
      <c r="A18" s="27" t="s">
        <v>20</v>
      </c>
      <c r="B18" s="28">
        <f>B17+'CFD - DETALHADO'!B18</f>
        <v>0</v>
      </c>
      <c r="C18" s="29">
        <f>C17+'CFD - DETALHADO'!C18</f>
        <v>0</v>
      </c>
      <c r="D18" s="29">
        <f>D17+'CFD - DETALHADO'!D18</f>
        <v>0</v>
      </c>
      <c r="E18" s="29">
        <f>E17+'CFD - DETALHADO'!F18</f>
        <v>52</v>
      </c>
      <c r="F18" s="29">
        <f>F17+'CFD - DETALHADO'!G18</f>
        <v>19</v>
      </c>
      <c r="G18" s="29">
        <f>G17+'CFD - DETALHADO'!H18</f>
        <v>25</v>
      </c>
      <c r="H18" s="29">
        <f>H17+'CFD - DETALHADO'!I18</f>
        <v>11</v>
      </c>
      <c r="I18" s="29">
        <f>I17+'CFD - DETALHADO'!J18</f>
        <v>2</v>
      </c>
      <c r="J18" s="29">
        <f>J17+'CFD - DETALHADO'!K18</f>
        <v>0</v>
      </c>
      <c r="K18" s="29">
        <f>K17+'CFD - DETALHADO'!L18</f>
        <v>157</v>
      </c>
      <c r="L18" s="29">
        <f>L17+'CFD - DETALHADO'!M18</f>
        <v>1</v>
      </c>
      <c r="M18" s="29">
        <f>M17+'CFD - DETALHADO'!N18</f>
        <v>7</v>
      </c>
      <c r="N18" s="29">
        <f>N17+'CFD - DETALHADO'!O18</f>
        <v>0</v>
      </c>
      <c r="O18" s="30">
        <f>O17+'CFD - DETALHADO'!P18</f>
        <v>3</v>
      </c>
      <c r="R18" s="38"/>
    </row>
    <row r="19" spans="1:18" x14ac:dyDescent="0.25">
      <c r="A19" s="27" t="s">
        <v>21</v>
      </c>
      <c r="B19" s="28">
        <f>B18+'CFD - DETALHADO'!B19</f>
        <v>0</v>
      </c>
      <c r="C19" s="29">
        <f>C18+'CFD - DETALHADO'!C19</f>
        <v>0</v>
      </c>
      <c r="D19" s="29">
        <f>D18+'CFD - DETALHADO'!D19</f>
        <v>0</v>
      </c>
      <c r="E19" s="29">
        <f>E18+'CFD - DETALHADO'!F19</f>
        <v>52</v>
      </c>
      <c r="F19" s="29">
        <f>F18+'CFD - DETALHADO'!G19</f>
        <v>19</v>
      </c>
      <c r="G19" s="29">
        <f>G18+'CFD - DETALHADO'!H19</f>
        <v>25</v>
      </c>
      <c r="H19" s="29">
        <f>H18+'CFD - DETALHADO'!I19</f>
        <v>11</v>
      </c>
      <c r="I19" s="29">
        <f>I18+'CFD - DETALHADO'!J19</f>
        <v>2</v>
      </c>
      <c r="J19" s="29">
        <f>J18+'CFD - DETALHADO'!K19</f>
        <v>0</v>
      </c>
      <c r="K19" s="29">
        <f>K18+'CFD - DETALHADO'!L19</f>
        <v>157</v>
      </c>
      <c r="L19" s="29">
        <f>L18+'CFD - DETALHADO'!M19</f>
        <v>1</v>
      </c>
      <c r="M19" s="29">
        <f>M18+'CFD - DETALHADO'!N19</f>
        <v>7</v>
      </c>
      <c r="N19" s="29">
        <f>N18+'CFD - DETALHADO'!O19</f>
        <v>0</v>
      </c>
      <c r="O19" s="30">
        <f>O18+'CFD - DETALHADO'!P19</f>
        <v>3</v>
      </c>
      <c r="R19" s="38"/>
    </row>
    <row r="20" spans="1:18" x14ac:dyDescent="0.25">
      <c r="A20" s="27" t="s">
        <v>22</v>
      </c>
      <c r="B20" s="28">
        <f>B19+'CFD - DETALHADO'!B20</f>
        <v>0</v>
      </c>
      <c r="C20" s="29">
        <f>C19+'CFD - DETALHADO'!C20</f>
        <v>0</v>
      </c>
      <c r="D20" s="29">
        <f>D19+'CFD - DETALHADO'!D20</f>
        <v>0</v>
      </c>
      <c r="E20" s="29">
        <f>E19+'CFD - DETALHADO'!F20</f>
        <v>52</v>
      </c>
      <c r="F20" s="29">
        <f>F19+'CFD - DETALHADO'!G20</f>
        <v>19</v>
      </c>
      <c r="G20" s="29">
        <f>G19+'CFD - DETALHADO'!H20</f>
        <v>25</v>
      </c>
      <c r="H20" s="29">
        <f>H19+'CFD - DETALHADO'!I20</f>
        <v>11</v>
      </c>
      <c r="I20" s="29">
        <f>I19+'CFD - DETALHADO'!J20</f>
        <v>2</v>
      </c>
      <c r="J20" s="29">
        <f>J19+'CFD - DETALHADO'!K20</f>
        <v>0</v>
      </c>
      <c r="K20" s="29">
        <f>K19+'CFD - DETALHADO'!L20</f>
        <v>157</v>
      </c>
      <c r="L20" s="29">
        <f>L19+'CFD - DETALHADO'!M20</f>
        <v>1</v>
      </c>
      <c r="M20" s="29">
        <f>M19+'CFD - DETALHADO'!N20</f>
        <v>7</v>
      </c>
      <c r="N20" s="29">
        <f>N19+'CFD - DETALHADO'!O20</f>
        <v>0</v>
      </c>
      <c r="O20" s="30">
        <f>O19+'CFD - DETALHADO'!P20</f>
        <v>3</v>
      </c>
      <c r="R20" s="38"/>
    </row>
    <row r="21" spans="1:18" x14ac:dyDescent="0.25">
      <c r="A21" s="27" t="s">
        <v>23</v>
      </c>
      <c r="B21" s="28">
        <f>B20+'CFD - DETALHADO'!B21</f>
        <v>0</v>
      </c>
      <c r="C21" s="29">
        <f>C20+'CFD - DETALHADO'!C21</f>
        <v>0</v>
      </c>
      <c r="D21" s="29">
        <f>D20+'CFD - DETALHADO'!D21</f>
        <v>0</v>
      </c>
      <c r="E21" s="29">
        <f>E20+'CFD - DETALHADO'!F21</f>
        <v>52</v>
      </c>
      <c r="F21" s="29">
        <f>F20+'CFD - DETALHADO'!G21</f>
        <v>19</v>
      </c>
      <c r="G21" s="29">
        <f>G20+'CFD - DETALHADO'!H21</f>
        <v>25</v>
      </c>
      <c r="H21" s="29">
        <f>H20+'CFD - DETALHADO'!I21</f>
        <v>11</v>
      </c>
      <c r="I21" s="29">
        <f>I20+'CFD - DETALHADO'!J21</f>
        <v>2</v>
      </c>
      <c r="J21" s="29">
        <f>J20+'CFD - DETALHADO'!K21</f>
        <v>0</v>
      </c>
      <c r="K21" s="29">
        <f>K20+'CFD - DETALHADO'!L21</f>
        <v>157</v>
      </c>
      <c r="L21" s="29">
        <f>L20+'CFD - DETALHADO'!M21</f>
        <v>1</v>
      </c>
      <c r="M21" s="29">
        <f>M20+'CFD - DETALHADO'!N21</f>
        <v>7</v>
      </c>
      <c r="N21" s="29">
        <f>N20+'CFD - DETALHADO'!O21</f>
        <v>0</v>
      </c>
      <c r="O21" s="30">
        <f>O20+'CFD - DETALHADO'!P21</f>
        <v>3</v>
      </c>
      <c r="R21" s="38"/>
    </row>
    <row r="22" spans="1:18" x14ac:dyDescent="0.25">
      <c r="A22" s="27" t="s">
        <v>24</v>
      </c>
      <c r="B22" s="28">
        <f>B21+'CFD - DETALHADO'!B22</f>
        <v>0</v>
      </c>
      <c r="C22" s="29">
        <f>C21+'CFD - DETALHADO'!C22</f>
        <v>0</v>
      </c>
      <c r="D22" s="29">
        <f>D21+'CFD - DETALHADO'!D22</f>
        <v>0</v>
      </c>
      <c r="E22" s="29">
        <f>E21+'CFD - DETALHADO'!F22</f>
        <v>52</v>
      </c>
      <c r="F22" s="29">
        <f>F21+'CFD - DETALHADO'!G22</f>
        <v>19</v>
      </c>
      <c r="G22" s="29">
        <f>G21+'CFD - DETALHADO'!H22</f>
        <v>25</v>
      </c>
      <c r="H22" s="29">
        <f>H21+'CFD - DETALHADO'!I22</f>
        <v>11</v>
      </c>
      <c r="I22" s="29">
        <f>I21+'CFD - DETALHADO'!J22</f>
        <v>2</v>
      </c>
      <c r="J22" s="29">
        <f>J21+'CFD - DETALHADO'!K22</f>
        <v>0</v>
      </c>
      <c r="K22" s="29">
        <f>K21+'CFD - DETALHADO'!L22</f>
        <v>157</v>
      </c>
      <c r="L22" s="29">
        <f>L21+'CFD - DETALHADO'!M22</f>
        <v>1</v>
      </c>
      <c r="M22" s="29">
        <f>M21+'CFD - DETALHADO'!N22</f>
        <v>7</v>
      </c>
      <c r="N22" s="29">
        <f>N21+'CFD - DETALHADO'!O22</f>
        <v>0</v>
      </c>
      <c r="O22" s="30">
        <f>O21+'CFD - DETALHADO'!P22</f>
        <v>3</v>
      </c>
      <c r="R22" s="38"/>
    </row>
    <row r="23" spans="1:18" x14ac:dyDescent="0.25">
      <c r="A23" s="31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</row>
    <row r="24" spans="1:18" x14ac:dyDescent="0.25">
      <c r="A24" s="31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8" x14ac:dyDescent="0.25">
      <c r="A25" s="31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</row>
    <row r="26" spans="1:18" x14ac:dyDescent="0.25">
      <c r="A26" s="31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</row>
    <row r="27" spans="1:18" x14ac:dyDescent="0.25">
      <c r="A27" s="31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</row>
    <row r="28" spans="1:18" x14ac:dyDescent="0.25">
      <c r="A28" s="31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</row>
    <row r="29" spans="1:18" x14ac:dyDescent="0.25">
      <c r="A29" s="3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</row>
    <row r="30" spans="1:18" x14ac:dyDescent="0.25">
      <c r="A30" s="31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</row>
    <row r="31" spans="1:18" x14ac:dyDescent="0.25">
      <c r="A31" s="31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</row>
    <row r="32" spans="1:18" x14ac:dyDescent="0.25">
      <c r="A32" s="31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</row>
    <row r="33" spans="1:15" x14ac:dyDescent="0.25">
      <c r="A33" s="3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</row>
    <row r="34" spans="1:15" x14ac:dyDescent="0.25">
      <c r="A34" s="31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</row>
    <row r="35" spans="1:15" x14ac:dyDescent="0.25">
      <c r="A35" s="31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1:15" x14ac:dyDescent="0.25">
      <c r="A36" s="31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/>
    </row>
    <row r="37" spans="1:15" x14ac:dyDescent="0.25">
      <c r="A37" s="31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</row>
    <row r="38" spans="1:15" x14ac:dyDescent="0.25">
      <c r="A38" s="31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0"/>
    </row>
    <row r="39" spans="1:15" x14ac:dyDescent="0.25">
      <c r="A39" s="31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/>
    </row>
    <row r="40" spans="1:15" x14ac:dyDescent="0.25">
      <c r="A40" s="31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</row>
    <row r="41" spans="1:15" x14ac:dyDescent="0.25">
      <c r="A41" s="31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0"/>
    </row>
    <row r="42" spans="1:15" x14ac:dyDescent="0.25">
      <c r="A42" s="31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/>
    </row>
    <row r="43" spans="1:15" x14ac:dyDescent="0.25">
      <c r="A43" s="31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</row>
    <row r="44" spans="1:15" x14ac:dyDescent="0.25">
      <c r="A44" s="31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/>
    </row>
    <row r="45" spans="1:15" x14ac:dyDescent="0.25">
      <c r="A45" s="31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0"/>
    </row>
    <row r="46" spans="1:15" x14ac:dyDescent="0.25">
      <c r="A46" s="31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</row>
    <row r="47" spans="1:15" x14ac:dyDescent="0.25">
      <c r="A47" s="31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/>
    </row>
    <row r="48" spans="1:15" x14ac:dyDescent="0.25">
      <c r="A48" s="31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0"/>
    </row>
    <row r="49" spans="1:15" x14ac:dyDescent="0.25">
      <c r="A49" s="3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/>
    </row>
    <row r="50" spans="1:15" x14ac:dyDescent="0.25">
      <c r="A50" s="31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/>
    </row>
    <row r="51" spans="1:15" x14ac:dyDescent="0.25">
      <c r="A51" s="31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0"/>
    </row>
    <row r="52" spans="1:15" x14ac:dyDescent="0.25">
      <c r="A52" s="31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0"/>
    </row>
    <row r="53" spans="1:15" x14ac:dyDescent="0.25">
      <c r="A53" s="31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0"/>
    </row>
    <row r="54" spans="1:15" x14ac:dyDescent="0.25">
      <c r="A54" s="31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0"/>
    </row>
    <row r="55" spans="1:15" x14ac:dyDescent="0.25">
      <c r="A55" s="31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/>
    </row>
    <row r="56" spans="1:15" x14ac:dyDescent="0.25">
      <c r="A56" s="31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0"/>
    </row>
    <row r="57" spans="1:15" x14ac:dyDescent="0.25">
      <c r="A57" s="31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0"/>
    </row>
    <row r="58" spans="1:15" x14ac:dyDescent="0.25">
      <c r="A58" s="31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0"/>
    </row>
    <row r="59" spans="1:15" x14ac:dyDescent="0.25">
      <c r="A59" s="31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0"/>
    </row>
    <row r="60" spans="1:15" x14ac:dyDescent="0.25">
      <c r="A60" s="31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1:15" x14ac:dyDescent="0.25">
      <c r="A61" s="31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0"/>
    </row>
    <row r="62" spans="1:15" x14ac:dyDescent="0.25">
      <c r="A62" s="31"/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/>
    </row>
    <row r="63" spans="1:15" x14ac:dyDescent="0.25">
      <c r="A63" s="31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</row>
    <row r="64" spans="1:15" x14ac:dyDescent="0.25">
      <c r="A64" s="31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0"/>
    </row>
    <row r="65" spans="1:15" x14ac:dyDescent="0.25">
      <c r="A65" s="3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0"/>
    </row>
    <row r="66" spans="1:15" x14ac:dyDescent="0.25">
      <c r="A66" s="31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0"/>
    </row>
    <row r="67" spans="1:15" x14ac:dyDescent="0.25">
      <c r="A67" s="31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0"/>
    </row>
    <row r="68" spans="1:15" x14ac:dyDescent="0.25">
      <c r="A68" s="31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0"/>
    </row>
    <row r="69" spans="1:15" x14ac:dyDescent="0.25">
      <c r="A69" s="31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/>
    </row>
    <row r="70" spans="1:15" x14ac:dyDescent="0.25">
      <c r="A70" s="31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/>
    </row>
    <row r="71" spans="1:15" x14ac:dyDescent="0.25">
      <c r="A71" s="31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30"/>
    </row>
    <row r="72" spans="1:15" x14ac:dyDescent="0.25">
      <c r="A72" s="31"/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/>
    </row>
    <row r="73" spans="1:15" x14ac:dyDescent="0.25">
      <c r="A73" s="31"/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0"/>
    </row>
    <row r="74" spans="1:15" x14ac:dyDescent="0.25">
      <c r="A74" s="31"/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0"/>
    </row>
    <row r="75" spans="1:15" x14ac:dyDescent="0.25">
      <c r="A75" s="31"/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0"/>
    </row>
    <row r="76" spans="1:15" x14ac:dyDescent="0.25">
      <c r="A76" s="31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0"/>
    </row>
    <row r="77" spans="1:15" x14ac:dyDescent="0.25">
      <c r="A77" s="31"/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0"/>
    </row>
    <row r="78" spans="1:15" x14ac:dyDescent="0.25">
      <c r="A78" s="31"/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/>
    </row>
    <row r="79" spans="1:15" x14ac:dyDescent="0.25">
      <c r="A79" s="31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30"/>
    </row>
    <row r="80" spans="1:15" x14ac:dyDescent="0.25">
      <c r="A80" s="31"/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0"/>
    </row>
    <row r="81" spans="1:15" x14ac:dyDescent="0.25">
      <c r="A81" s="31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30"/>
    </row>
    <row r="82" spans="1:15" x14ac:dyDescent="0.25">
      <c r="A82" s="31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/>
    </row>
    <row r="83" spans="1:15" x14ac:dyDescent="0.25">
      <c r="A83" s="31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30"/>
    </row>
    <row r="84" spans="1:15" x14ac:dyDescent="0.25">
      <c r="A84" s="31"/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30"/>
    </row>
    <row r="85" spans="1:15" x14ac:dyDescent="0.25">
      <c r="A85" s="31"/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30"/>
    </row>
    <row r="86" spans="1:15" x14ac:dyDescent="0.25">
      <c r="A86" s="31"/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0"/>
    </row>
    <row r="87" spans="1:15" x14ac:dyDescent="0.25">
      <c r="A87" s="31"/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30"/>
    </row>
    <row r="88" spans="1:15" x14ac:dyDescent="0.25">
      <c r="A88" s="31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30"/>
    </row>
    <row r="89" spans="1:15" x14ac:dyDescent="0.25">
      <c r="A89" s="31"/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30"/>
    </row>
    <row r="90" spans="1:15" x14ac:dyDescent="0.25">
      <c r="A90" s="31"/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30"/>
    </row>
    <row r="91" spans="1:15" x14ac:dyDescent="0.25">
      <c r="A91" s="31"/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30"/>
    </row>
    <row r="92" spans="1:15" x14ac:dyDescent="0.25">
      <c r="A92" s="31"/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30"/>
    </row>
    <row r="93" spans="1:15" x14ac:dyDescent="0.25">
      <c r="A93" s="31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0"/>
    </row>
    <row r="94" spans="1:15" x14ac:dyDescent="0.25">
      <c r="A94" s="31"/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30"/>
    </row>
    <row r="95" spans="1:15" x14ac:dyDescent="0.25">
      <c r="A95" s="31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30"/>
    </row>
    <row r="96" spans="1:15" x14ac:dyDescent="0.25">
      <c r="A96" s="31"/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0"/>
    </row>
    <row r="97" spans="1:15" x14ac:dyDescent="0.25">
      <c r="A97" s="31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30"/>
    </row>
    <row r="98" spans="1:15" x14ac:dyDescent="0.25">
      <c r="A98" s="31"/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30"/>
    </row>
    <row r="99" spans="1:15" x14ac:dyDescent="0.25">
      <c r="A99" s="31"/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30"/>
    </row>
    <row r="100" spans="1:15" x14ac:dyDescent="0.25">
      <c r="A100" s="31"/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30"/>
    </row>
    <row r="101" spans="1:15" x14ac:dyDescent="0.25">
      <c r="A101" s="31"/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30"/>
    </row>
    <row r="102" spans="1:15" x14ac:dyDescent="0.25">
      <c r="A102" s="31"/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30"/>
    </row>
    <row r="103" spans="1:15" x14ac:dyDescent="0.25">
      <c r="A103" s="31"/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30"/>
    </row>
    <row r="104" spans="1:15" x14ac:dyDescent="0.25">
      <c r="A104" s="31"/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30"/>
    </row>
    <row r="105" spans="1:15" x14ac:dyDescent="0.25">
      <c r="A105" s="31"/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30"/>
    </row>
    <row r="106" spans="1:15" x14ac:dyDescent="0.25">
      <c r="A106" s="31"/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30"/>
    </row>
    <row r="107" spans="1:15" x14ac:dyDescent="0.25">
      <c r="A107" s="31"/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30"/>
    </row>
    <row r="108" spans="1:15" x14ac:dyDescent="0.25">
      <c r="A108" s="31"/>
      <c r="B108" s="2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0"/>
    </row>
    <row r="109" spans="1:15" x14ac:dyDescent="0.25">
      <c r="A109" s="31"/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1:15" x14ac:dyDescent="0.25">
      <c r="A110" s="31"/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30"/>
    </row>
    <row r="111" spans="1:15" x14ac:dyDescent="0.25">
      <c r="A111" s="31"/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30"/>
    </row>
    <row r="112" spans="1:15" x14ac:dyDescent="0.25">
      <c r="A112" s="31"/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30"/>
    </row>
    <row r="113" spans="1:15" x14ac:dyDescent="0.25">
      <c r="A113" s="31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30"/>
    </row>
    <row r="114" spans="1:15" x14ac:dyDescent="0.25">
      <c r="A114" s="31"/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30"/>
    </row>
    <row r="115" spans="1:15" x14ac:dyDescent="0.25">
      <c r="A115" s="31"/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30"/>
    </row>
    <row r="116" spans="1:15" x14ac:dyDescent="0.25">
      <c r="A116" s="31"/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30"/>
    </row>
    <row r="117" spans="1:15" x14ac:dyDescent="0.25">
      <c r="A117" s="31"/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30"/>
    </row>
    <row r="118" spans="1:15" x14ac:dyDescent="0.25">
      <c r="A118" s="31"/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30"/>
    </row>
    <row r="119" spans="1:15" x14ac:dyDescent="0.25">
      <c r="A119" s="31"/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30"/>
    </row>
    <row r="120" spans="1:15" x14ac:dyDescent="0.25">
      <c r="A120" s="31"/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30"/>
    </row>
    <row r="121" spans="1:15" x14ac:dyDescent="0.25">
      <c r="A121" s="31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30"/>
    </row>
    <row r="122" spans="1:15" x14ac:dyDescent="0.25">
      <c r="A122" s="31"/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30"/>
    </row>
    <row r="123" spans="1:15" x14ac:dyDescent="0.25">
      <c r="A123" s="31"/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30"/>
    </row>
    <row r="124" spans="1:15" x14ac:dyDescent="0.25">
      <c r="A124" s="31"/>
      <c r="B124" s="28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0"/>
    </row>
    <row r="125" spans="1:15" x14ac:dyDescent="0.25">
      <c r="A125" s="31"/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30"/>
    </row>
    <row r="126" spans="1:15" x14ac:dyDescent="0.25">
      <c r="A126" s="31"/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30"/>
    </row>
    <row r="127" spans="1:15" x14ac:dyDescent="0.25">
      <c r="A127" s="31"/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30"/>
    </row>
    <row r="128" spans="1:15" x14ac:dyDescent="0.25">
      <c r="A128" s="31"/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30"/>
    </row>
    <row r="129" spans="1:15" x14ac:dyDescent="0.25">
      <c r="A129" s="31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30"/>
    </row>
    <row r="130" spans="1:15" x14ac:dyDescent="0.25">
      <c r="A130" s="31"/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30"/>
    </row>
    <row r="131" spans="1:15" x14ac:dyDescent="0.25">
      <c r="A131" s="31"/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30"/>
    </row>
    <row r="132" spans="1:15" x14ac:dyDescent="0.25">
      <c r="A132" s="31"/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30"/>
    </row>
    <row r="133" spans="1:15" x14ac:dyDescent="0.25">
      <c r="A133" s="31"/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30"/>
    </row>
    <row r="134" spans="1:15" x14ac:dyDescent="0.25">
      <c r="A134" s="31"/>
      <c r="B134" s="28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30"/>
    </row>
    <row r="135" spans="1:15" x14ac:dyDescent="0.25">
      <c r="A135" s="31"/>
      <c r="B135" s="28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0"/>
    </row>
    <row r="136" spans="1:15" x14ac:dyDescent="0.25">
      <c r="A136" s="31"/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30"/>
    </row>
    <row r="137" spans="1:15" x14ac:dyDescent="0.25">
      <c r="A137" s="31"/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30"/>
    </row>
    <row r="138" spans="1:15" x14ac:dyDescent="0.25">
      <c r="A138" s="31"/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30"/>
    </row>
    <row r="139" spans="1:15" x14ac:dyDescent="0.25">
      <c r="A139" s="31"/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</row>
    <row r="140" spans="1:15" ht="16.5" thickBot="1" x14ac:dyDescent="0.3">
      <c r="A140" s="32"/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5"/>
    </row>
  </sheetData>
  <mergeCells count="2">
    <mergeCell ref="B1:E1"/>
    <mergeCell ref="F1:O1"/>
  </mergeCells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60" zoomScaleNormal="60" workbookViewId="0">
      <selection activeCell="Z50" sqref="Z50"/>
    </sheetView>
  </sheetViews>
  <sheetFormatPr defaultRowHeight="15.7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56DFC-2CD8-49DB-B133-DA35D21C2E94}">
  <dimension ref="A1"/>
  <sheetViews>
    <sheetView zoomScale="60" zoomScaleNormal="60" workbookViewId="0">
      <selection activeCell="AC16" sqref="AC16"/>
    </sheetView>
  </sheetViews>
  <sheetFormatPr defaultRowHeight="15.7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96307-E4C7-45AC-B486-B1CDA45A57E1}">
  <dimension ref="A2:J37"/>
  <sheetViews>
    <sheetView zoomScaleNormal="100" workbookViewId="0">
      <selection activeCell="D22" sqref="D22"/>
    </sheetView>
  </sheetViews>
  <sheetFormatPr defaultRowHeight="15.75" x14ac:dyDescent="0.25"/>
  <cols>
    <col min="1" max="1" width="12.25" bestFit="1" customWidth="1"/>
    <col min="2" max="3" width="15.875" bestFit="1" customWidth="1"/>
    <col min="6" max="6" width="12.25" bestFit="1" customWidth="1"/>
    <col min="9" max="9" width="12.25" bestFit="1" customWidth="1"/>
  </cols>
  <sheetData>
    <row r="2" spans="1:10" x14ac:dyDescent="0.25">
      <c r="A2" t="s">
        <v>13</v>
      </c>
      <c r="B2" s="2">
        <f>AVERAGE(D8:D37)</f>
        <v>4</v>
      </c>
      <c r="G2" s="2"/>
      <c r="J2" s="2"/>
    </row>
    <row r="3" spans="1:10" x14ac:dyDescent="0.25">
      <c r="A3" t="s">
        <v>25</v>
      </c>
      <c r="B3" s="2">
        <f>_xlfn.STDEV.P(D8:D37)</f>
        <v>2.4494897427831779</v>
      </c>
      <c r="G3" s="2"/>
      <c r="J3" s="2"/>
    </row>
    <row r="4" spans="1:10" x14ac:dyDescent="0.25">
      <c r="A4" t="s">
        <v>26</v>
      </c>
      <c r="B4" s="4">
        <f>B3/B2</f>
        <v>0.61237243569579447</v>
      </c>
      <c r="G4" s="3"/>
      <c r="J4" s="3"/>
    </row>
    <row r="5" spans="1:10" x14ac:dyDescent="0.25">
      <c r="A5" t="s">
        <v>14</v>
      </c>
      <c r="B5" s="2">
        <f>PERCENTILE(D8:D37,0.85)</f>
        <v>6.1000000000000005</v>
      </c>
    </row>
    <row r="6" spans="1:10" x14ac:dyDescent="0.25">
      <c r="A6" s="50" t="s">
        <v>10</v>
      </c>
      <c r="B6" s="50"/>
      <c r="F6" s="50"/>
      <c r="G6" s="50"/>
    </row>
    <row r="7" spans="1:10" x14ac:dyDescent="0.25">
      <c r="A7" s="1" t="s">
        <v>11</v>
      </c>
      <c r="B7" s="39" t="s">
        <v>47</v>
      </c>
      <c r="C7" s="39" t="s">
        <v>48</v>
      </c>
      <c r="D7" s="1" t="s">
        <v>12</v>
      </c>
      <c r="E7" s="39" t="s">
        <v>50</v>
      </c>
      <c r="F7" s="1"/>
      <c r="G7" s="1"/>
    </row>
    <row r="8" spans="1:10" x14ac:dyDescent="0.25">
      <c r="A8">
        <v>2246</v>
      </c>
      <c r="B8" s="40">
        <v>43550</v>
      </c>
      <c r="C8" s="40">
        <v>43556</v>
      </c>
      <c r="D8">
        <f>IF(C8&lt;&gt;"",(C8-B8)+1,"")</f>
        <v>7</v>
      </c>
      <c r="E8" s="39" t="s">
        <v>51</v>
      </c>
    </row>
    <row r="9" spans="1:10" x14ac:dyDescent="0.25">
      <c r="A9">
        <v>2267</v>
      </c>
      <c r="B9" s="40">
        <v>43556</v>
      </c>
      <c r="C9" s="40">
        <v>43556</v>
      </c>
      <c r="D9">
        <f t="shared" ref="D9:D37" si="0">IF(C9&lt;&gt;"",(C9-B9)+1,"")</f>
        <v>1</v>
      </c>
      <c r="E9" s="39" t="s">
        <v>52</v>
      </c>
    </row>
    <row r="10" spans="1:10" x14ac:dyDescent="0.25">
      <c r="A10">
        <v>2263</v>
      </c>
      <c r="B10" s="40">
        <v>43553</v>
      </c>
      <c r="C10" s="40">
        <v>43556</v>
      </c>
      <c r="D10">
        <f t="shared" si="0"/>
        <v>4</v>
      </c>
      <c r="E10" s="39" t="s">
        <v>52</v>
      </c>
    </row>
    <row r="11" spans="1:10" x14ac:dyDescent="0.25">
      <c r="B11" s="40"/>
      <c r="C11" s="40"/>
      <c r="D11" t="str">
        <f t="shared" si="0"/>
        <v/>
      </c>
    </row>
    <row r="12" spans="1:10" x14ac:dyDescent="0.25">
      <c r="B12" s="40"/>
      <c r="C12" s="40"/>
      <c r="D12" t="str">
        <f t="shared" si="0"/>
        <v/>
      </c>
    </row>
    <row r="13" spans="1:10" x14ac:dyDescent="0.25">
      <c r="B13" s="40"/>
      <c r="C13" s="40"/>
      <c r="D13" t="str">
        <f t="shared" si="0"/>
        <v/>
      </c>
    </row>
    <row r="14" spans="1:10" x14ac:dyDescent="0.25">
      <c r="A14" s="41"/>
      <c r="B14" s="40"/>
      <c r="C14" s="40"/>
      <c r="D14" t="str">
        <f t="shared" si="0"/>
        <v/>
      </c>
    </row>
    <row r="15" spans="1:10" x14ac:dyDescent="0.25">
      <c r="A15" s="41"/>
      <c r="B15" s="40"/>
      <c r="C15" s="40"/>
      <c r="D15" t="str">
        <f t="shared" si="0"/>
        <v/>
      </c>
    </row>
    <row r="16" spans="1:10" x14ac:dyDescent="0.25">
      <c r="A16" s="41"/>
      <c r="B16" s="40"/>
      <c r="C16" s="40"/>
      <c r="D16" t="str">
        <f t="shared" si="0"/>
        <v/>
      </c>
    </row>
    <row r="17" spans="1:4" x14ac:dyDescent="0.25">
      <c r="A17" s="41"/>
      <c r="B17" s="40"/>
      <c r="C17" s="40"/>
      <c r="D17" t="str">
        <f t="shared" si="0"/>
        <v/>
      </c>
    </row>
    <row r="18" spans="1:4" x14ac:dyDescent="0.25">
      <c r="A18" s="41"/>
      <c r="B18" s="40"/>
      <c r="C18" s="40"/>
      <c r="D18" t="str">
        <f t="shared" si="0"/>
        <v/>
      </c>
    </row>
    <row r="19" spans="1:4" x14ac:dyDescent="0.25">
      <c r="A19" s="41"/>
      <c r="B19" s="40"/>
      <c r="C19" s="40"/>
      <c r="D19" t="str">
        <f t="shared" si="0"/>
        <v/>
      </c>
    </row>
    <row r="20" spans="1:4" x14ac:dyDescent="0.25">
      <c r="A20" s="41"/>
      <c r="B20" s="40"/>
      <c r="C20" s="40"/>
      <c r="D20" t="str">
        <f t="shared" si="0"/>
        <v/>
      </c>
    </row>
    <row r="21" spans="1:4" x14ac:dyDescent="0.25">
      <c r="A21" s="41"/>
      <c r="B21" s="40"/>
      <c r="C21" s="40"/>
      <c r="D21" t="str">
        <f t="shared" si="0"/>
        <v/>
      </c>
    </row>
    <row r="22" spans="1:4" x14ac:dyDescent="0.25">
      <c r="A22" s="41"/>
      <c r="B22" s="40"/>
      <c r="C22" s="40"/>
      <c r="D22" t="str">
        <f t="shared" si="0"/>
        <v/>
      </c>
    </row>
    <row r="23" spans="1:4" x14ac:dyDescent="0.25">
      <c r="A23" s="41"/>
      <c r="B23" s="40"/>
      <c r="C23" s="40"/>
      <c r="D23" t="str">
        <f t="shared" si="0"/>
        <v/>
      </c>
    </row>
    <row r="24" spans="1:4" x14ac:dyDescent="0.25">
      <c r="A24" s="41"/>
      <c r="B24" s="40"/>
      <c r="C24" s="40"/>
      <c r="D24" t="str">
        <f t="shared" si="0"/>
        <v/>
      </c>
    </row>
    <row r="25" spans="1:4" x14ac:dyDescent="0.25">
      <c r="A25" s="41"/>
      <c r="B25" s="40"/>
      <c r="C25" s="40"/>
      <c r="D25" t="str">
        <f t="shared" si="0"/>
        <v/>
      </c>
    </row>
    <row r="26" spans="1:4" x14ac:dyDescent="0.25">
      <c r="A26" s="41"/>
      <c r="B26" s="40"/>
      <c r="C26" s="40"/>
      <c r="D26" t="str">
        <f t="shared" si="0"/>
        <v/>
      </c>
    </row>
    <row r="27" spans="1:4" x14ac:dyDescent="0.25">
      <c r="A27" s="41"/>
      <c r="B27" s="40"/>
      <c r="C27" s="40"/>
      <c r="D27" t="str">
        <f t="shared" si="0"/>
        <v/>
      </c>
    </row>
    <row r="28" spans="1:4" x14ac:dyDescent="0.25">
      <c r="A28" s="41"/>
      <c r="B28" s="40"/>
      <c r="C28" s="40"/>
      <c r="D28" t="str">
        <f t="shared" si="0"/>
        <v/>
      </c>
    </row>
    <row r="29" spans="1:4" x14ac:dyDescent="0.25">
      <c r="A29" s="41"/>
      <c r="B29" s="40"/>
      <c r="C29" s="40"/>
      <c r="D29" t="str">
        <f t="shared" si="0"/>
        <v/>
      </c>
    </row>
    <row r="30" spans="1:4" x14ac:dyDescent="0.25">
      <c r="A30" s="41"/>
      <c r="B30" s="40"/>
      <c r="C30" s="40"/>
      <c r="D30" t="str">
        <f t="shared" si="0"/>
        <v/>
      </c>
    </row>
    <row r="31" spans="1:4" x14ac:dyDescent="0.25">
      <c r="A31" s="41"/>
      <c r="B31" s="40"/>
      <c r="C31" s="40"/>
      <c r="D31" t="str">
        <f t="shared" si="0"/>
        <v/>
      </c>
    </row>
    <row r="32" spans="1:4" x14ac:dyDescent="0.25">
      <c r="A32" s="41"/>
      <c r="B32" s="40"/>
      <c r="C32" s="40"/>
      <c r="D32" t="str">
        <f t="shared" si="0"/>
        <v/>
      </c>
    </row>
    <row r="33" spans="1:4" x14ac:dyDescent="0.25">
      <c r="A33" s="41"/>
      <c r="B33" s="40"/>
      <c r="C33" s="40"/>
      <c r="D33" t="str">
        <f t="shared" si="0"/>
        <v/>
      </c>
    </row>
    <row r="34" spans="1:4" x14ac:dyDescent="0.25">
      <c r="A34" s="41"/>
      <c r="B34" s="40"/>
      <c r="C34" s="40"/>
      <c r="D34" t="str">
        <f t="shared" si="0"/>
        <v/>
      </c>
    </row>
    <row r="35" spans="1:4" x14ac:dyDescent="0.25">
      <c r="A35" s="41"/>
      <c r="B35" s="40"/>
      <c r="C35" s="40"/>
      <c r="D35" t="str">
        <f t="shared" si="0"/>
        <v/>
      </c>
    </row>
    <row r="36" spans="1:4" x14ac:dyDescent="0.25">
      <c r="A36" s="41"/>
      <c r="B36" s="40"/>
      <c r="C36" s="40"/>
      <c r="D36" t="str">
        <f t="shared" si="0"/>
        <v/>
      </c>
    </row>
    <row r="37" spans="1:4" x14ac:dyDescent="0.25">
      <c r="A37" s="41"/>
      <c r="B37" s="40"/>
      <c r="C37" s="40"/>
      <c r="D37" t="str">
        <f t="shared" si="0"/>
        <v/>
      </c>
    </row>
  </sheetData>
  <mergeCells count="2">
    <mergeCell ref="A6:B6"/>
    <mergeCell ref="F6:G6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7BEC6-AC98-4524-BFBF-28BE4EEFB342}">
  <dimension ref="A1"/>
  <sheetViews>
    <sheetView zoomScale="60" zoomScaleNormal="60" workbookViewId="0">
      <selection activeCell="P47" sqref="P47"/>
    </sheetView>
  </sheetViews>
  <sheetFormatPr defaultRowHeight="15.75" x14ac:dyDescent="0.25"/>
  <sheetData/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017A38E-67B5-4EBB-8C04-2631458D983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CFD - DETALHADO</vt:lpstr>
      <vt:lpstr>CFD - ACUM.</vt:lpstr>
      <vt:lpstr>CFD</vt:lpstr>
      <vt:lpstr>THROUGHPUT</vt:lpstr>
      <vt:lpstr>LT</vt:lpstr>
      <vt:lpstr>WIP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Almeida de Oliveira (TECH - Terceiro)</dc:creator>
  <cp:lastModifiedBy>Rodrigo Oliveira</cp:lastModifiedBy>
  <dcterms:created xsi:type="dcterms:W3CDTF">2018-09-29T14:02:37Z</dcterms:created>
  <dcterms:modified xsi:type="dcterms:W3CDTF">2019-07-09T03:22:03Z</dcterms:modified>
</cp:coreProperties>
</file>